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G80" i="1"/>
  <c r="G84" s="1"/>
  <c r="G62" s="1"/>
  <c r="G76"/>
  <c r="G63" s="1"/>
  <c r="H75" i="2"/>
  <c r="H68"/>
  <c r="D58"/>
  <c r="D47"/>
  <c r="L43"/>
  <c r="L42"/>
  <c r="D39"/>
  <c r="K34"/>
  <c r="K46" s="1"/>
  <c r="J34"/>
  <c r="J46" s="1"/>
  <c r="L33"/>
  <c r="H26"/>
  <c r="F26"/>
  <c r="J25"/>
  <c r="J19"/>
  <c r="J18"/>
  <c r="J17"/>
  <c r="J16"/>
  <c r="J15"/>
  <c r="J14"/>
  <c r="J13"/>
  <c r="J11"/>
  <c r="H9"/>
  <c r="J9" s="1"/>
  <c r="F9"/>
  <c r="F21" s="1"/>
  <c r="D9"/>
  <c r="D21" s="1"/>
  <c r="J8"/>
  <c r="J7"/>
  <c r="H6"/>
  <c r="F6"/>
  <c r="D6"/>
  <c r="D26" s="1"/>
  <c r="G40" i="1"/>
  <c r="G33"/>
  <c r="G9"/>
  <c r="G27" s="1"/>
  <c r="G61" l="1"/>
  <c r="G71" s="1"/>
  <c r="J26" i="2"/>
  <c r="L46"/>
  <c r="H21"/>
  <c r="J21" s="1"/>
  <c r="L34"/>
  <c r="J6"/>
</calcChain>
</file>

<file path=xl/sharedStrings.xml><?xml version="1.0" encoding="utf-8"?>
<sst xmlns="http://schemas.openxmlformats.org/spreadsheetml/2006/main" count="198" uniqueCount="145">
  <si>
    <t xml:space="preserve">                                                                      Отчёт</t>
  </si>
  <si>
    <r>
      <t xml:space="preserve">Управляющей компании ООО "Нерюнгринская жилищная компания" перед собственниками помещений о выполненной  работе </t>
    </r>
    <r>
      <rPr>
        <b/>
        <u/>
        <sz val="8"/>
        <rFont val="Arial"/>
        <family val="2"/>
        <charset val="204"/>
      </rPr>
      <t>за    2011 год</t>
    </r>
    <r>
      <rPr>
        <b/>
        <sz val="8"/>
        <rFont val="Arial"/>
        <family val="2"/>
        <charset val="204"/>
      </rPr>
      <t xml:space="preserve"> по содержанию общего имущества ТСЖ </t>
    </r>
    <r>
      <rPr>
        <b/>
        <u/>
        <sz val="8"/>
        <rFont val="Arial"/>
        <family val="2"/>
        <charset val="204"/>
      </rPr>
      <t>"ул.Тимптонская №3/1"</t>
    </r>
  </si>
  <si>
    <t>Таблица № 1</t>
  </si>
  <si>
    <t xml:space="preserve">№ </t>
  </si>
  <si>
    <t xml:space="preserve"> в тыс. руб.</t>
  </si>
  <si>
    <t>Платежи населения за ЖУ:</t>
  </si>
  <si>
    <t>начислено по отчетам ОАО "ИВЦ"</t>
  </si>
  <si>
    <t>Поступившие  д/средства на расчетный счет ТСЖ по платежам населения</t>
  </si>
  <si>
    <t>Возмещение затрат на обслуживание ИТП и тек/ремонт арендаторов (ИП "Алексин",УФК)S=231,37м2 (1,62+5,43)*231,37*12=19 573,90 руб.</t>
  </si>
  <si>
    <t>Предъявлено по услугам всего:</t>
  </si>
  <si>
    <r>
      <t xml:space="preserve">Техническое обслуживание и содержание общего имущества дома  </t>
    </r>
    <r>
      <rPr>
        <i/>
        <sz val="9"/>
        <rFont val="Arial"/>
        <family val="2"/>
        <charset val="204"/>
      </rPr>
      <t xml:space="preserve"> (см. таб.№ 3)</t>
    </r>
  </si>
  <si>
    <r>
      <t xml:space="preserve">Текущий ремонт </t>
    </r>
    <r>
      <rPr>
        <i/>
        <sz val="9"/>
        <rFont val="Arial"/>
        <family val="2"/>
        <charset val="204"/>
      </rPr>
      <t>(см. таб № 2)</t>
    </r>
  </si>
  <si>
    <t>Вывоз и переработка бытовых отходов</t>
  </si>
  <si>
    <t>Электроэнергия на освещение мест общего пользования ( лестничных площадок и маршей, межквартирных коридоров, мусоракамер, подвалов)</t>
  </si>
  <si>
    <t>Обслуживание ИТП</t>
  </si>
  <si>
    <t>ИВЦ( сбор платежей, услуги паспортного стола, информационно-справочное обслуживание)</t>
  </si>
  <si>
    <t>Вознаграждения председателя</t>
  </si>
  <si>
    <t>Гос. пошлина за выдачу судебных приказов о взыскании задолженности</t>
  </si>
  <si>
    <t>Услуги банка</t>
  </si>
  <si>
    <t>Домофон</t>
  </si>
  <si>
    <t>Обучение председателя (курсы по ТСЖ)</t>
  </si>
  <si>
    <t>Услуги бухгалтера</t>
  </si>
  <si>
    <t>должники по 5% взносу (за кап. ремонт) кв.24, 59,62</t>
  </si>
  <si>
    <t>Общая задолженность ТСЖ перед управляющей компанией на 01.01.11г.</t>
  </si>
  <si>
    <t>Задолженность жителей по платежам за ЖУ на 01.01.11</t>
  </si>
  <si>
    <t>Задолженность жителей по платежам за ЖУ на 31.12.11  (1242,34-1182,80+211,93=232,67 т.р.)</t>
  </si>
  <si>
    <t>Задолженность ТСЖ  перед УК на 31.12.11г. (1182,80+17,13)-(1018,59+375,61)=194,27 т.р.)</t>
  </si>
  <si>
    <t>Таблица № 2</t>
  </si>
  <si>
    <t>Перечень работ по текущему ремонту за  2011 год</t>
  </si>
  <si>
    <t>тыс. руб.</t>
  </si>
  <si>
    <t>Смена эл/счетчика и приемка  в учет</t>
  </si>
  <si>
    <t>Замена термопреобразователя на ИТП</t>
  </si>
  <si>
    <t>Смена водомера на ИТП</t>
  </si>
  <si>
    <t>Итого:</t>
  </si>
  <si>
    <t>Таблица № 3</t>
  </si>
  <si>
    <t>№</t>
  </si>
  <si>
    <t>Наименование услуг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</si>
  <si>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</si>
  <si>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</si>
  <si>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</si>
  <si>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</si>
  <si>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</si>
  <si>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</si>
  <si>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r>
      <t>1.Заявок поступило</t>
    </r>
    <r>
      <rPr>
        <b/>
        <u/>
        <sz val="9"/>
        <rFont val="Arial"/>
        <family val="2"/>
        <charset val="204"/>
      </rPr>
      <t xml:space="preserve"> 105 </t>
    </r>
    <r>
      <rPr>
        <sz val="9"/>
        <rFont val="Arial"/>
        <family val="2"/>
        <charset val="204"/>
      </rPr>
      <t>, выполнено</t>
    </r>
    <r>
      <rPr>
        <u/>
        <sz val="9"/>
        <rFont val="Arial"/>
        <family val="2"/>
        <charset val="204"/>
      </rPr>
      <t xml:space="preserve"> </t>
    </r>
    <r>
      <rPr>
        <b/>
        <u/>
        <sz val="9"/>
        <rFont val="Arial"/>
        <family val="2"/>
        <charset val="204"/>
      </rPr>
      <t>105</t>
    </r>
  </si>
  <si>
    <r>
      <t xml:space="preserve">     Крупногабаритных бытовых отходов</t>
    </r>
    <r>
      <rPr>
        <u/>
        <sz val="9"/>
        <rFont val="Arial"/>
        <family val="2"/>
        <charset val="204"/>
      </rPr>
      <t xml:space="preserve">- </t>
    </r>
    <r>
      <rPr>
        <b/>
        <u/>
        <sz val="9"/>
        <rFont val="Arial"/>
        <family val="2"/>
        <charset val="204"/>
      </rPr>
      <t>22,40</t>
    </r>
    <r>
      <rPr>
        <u/>
        <sz val="9"/>
        <rFont val="Arial"/>
        <family val="2"/>
        <charset val="204"/>
      </rPr>
      <t xml:space="preserve"> </t>
    </r>
    <r>
      <rPr>
        <b/>
        <u/>
        <sz val="9"/>
        <rFont val="Arial"/>
        <family val="2"/>
        <charset val="204"/>
      </rPr>
      <t xml:space="preserve"> м3</t>
    </r>
  </si>
  <si>
    <t>3.Уборка двора производится ежедневно.</t>
  </si>
  <si>
    <t>4.Уборка подъездов производится ежедневно. Влажная уборка лестничных маршей и  площадок производится 1 раз в неделю.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</si>
  <si>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</si>
  <si>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</si>
  <si>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и ВРУ.</t>
  </si>
  <si>
    <t>Сбор квартплаты на 31.12.11 г. Составил 95 %</t>
  </si>
  <si>
    <t xml:space="preserve">Генеральный директор ООО "НЖК"              </t>
  </si>
  <si>
    <t>Сечина М.В.</t>
  </si>
  <si>
    <t xml:space="preserve">Сводный отчет по содержанию общего многоквартирного дома по </t>
  </si>
  <si>
    <t>адресу ул. Тимптонская 3/1</t>
  </si>
  <si>
    <t>Всего за</t>
  </si>
  <si>
    <t>2006 год.</t>
  </si>
  <si>
    <t>2007 год</t>
  </si>
  <si>
    <t>2008 год.</t>
  </si>
  <si>
    <t>период</t>
  </si>
  <si>
    <t>ДОХОДЫ</t>
  </si>
  <si>
    <t>Оплачено населением</t>
  </si>
  <si>
    <t>оплата за установку домофона</t>
  </si>
  <si>
    <t>ЗАТРАТЫ</t>
  </si>
  <si>
    <t>Техническое обслуживание и содержание</t>
  </si>
  <si>
    <t>общего имущества дома</t>
  </si>
  <si>
    <t xml:space="preserve">Тек. ремонт </t>
  </si>
  <si>
    <t>Вывоз и переработка мусора</t>
  </si>
  <si>
    <t>электроэнергия</t>
  </si>
  <si>
    <t xml:space="preserve">ИТП </t>
  </si>
  <si>
    <t xml:space="preserve">обслуживание и установка домофона </t>
  </si>
  <si>
    <t xml:space="preserve"> Ком. услуги (вода +стоки)</t>
  </si>
  <si>
    <t>Техническое обслуживание лифтов</t>
  </si>
  <si>
    <t>в т.ч. уборка</t>
  </si>
  <si>
    <t>Задолженость населения перед УК за выполненые работы</t>
  </si>
  <si>
    <t>начислено</t>
  </si>
  <si>
    <t>население за ЖКУ</t>
  </si>
  <si>
    <t>задолженность населения по</t>
  </si>
  <si>
    <t>квартплате</t>
  </si>
  <si>
    <t>% управленчиские расходы</t>
  </si>
  <si>
    <t>Расшифровка статьи "Текущий ремонт"</t>
  </si>
  <si>
    <t>наименование</t>
  </si>
  <si>
    <t>сумма</t>
  </si>
  <si>
    <t>Предъявлено и оплачено 2009-2010 г.</t>
  </si>
  <si>
    <t>высоковольтное испытание эл/оборудования</t>
  </si>
  <si>
    <t>Оплата</t>
  </si>
  <si>
    <t>Предъявления</t>
  </si>
  <si>
    <t>ИТОГО</t>
  </si>
  <si>
    <t>Изготовление мет дверей</t>
  </si>
  <si>
    <t>ИВЦ (сбор платежей)</t>
  </si>
  <si>
    <t xml:space="preserve">Остекление </t>
  </si>
  <si>
    <t>НЖК (жилищные услуги)</t>
  </si>
  <si>
    <t>Обследование инж сетей</t>
  </si>
  <si>
    <t xml:space="preserve">   Возмещение затрат по ИВЦ</t>
  </si>
  <si>
    <t xml:space="preserve"> </t>
  </si>
  <si>
    <t>Обследование вентиляции</t>
  </si>
  <si>
    <t>Утепление дверей</t>
  </si>
  <si>
    <t xml:space="preserve">   Дт зад-ть перед ЖКУ</t>
  </si>
  <si>
    <t xml:space="preserve">Рем б/примыканий </t>
  </si>
  <si>
    <t xml:space="preserve">   жилищные услуги</t>
  </si>
  <si>
    <t>Итого</t>
  </si>
  <si>
    <t xml:space="preserve">   Основной договор</t>
  </si>
  <si>
    <t xml:space="preserve">   текущей ремонт</t>
  </si>
  <si>
    <t xml:space="preserve">   услуги бухгалтера</t>
  </si>
  <si>
    <t>Гос поверка изм приборов</t>
  </si>
  <si>
    <t>НЭТА (обслуживание ИТП)</t>
  </si>
  <si>
    <t>Рем п 3,4</t>
  </si>
  <si>
    <t>Переработчик (утилизация мусора)</t>
  </si>
  <si>
    <t xml:space="preserve">Рем м/панельных швов </t>
  </si>
  <si>
    <t>Рязанский (сдача отчетов в эл/виде)</t>
  </si>
  <si>
    <t>Ремонт б/примыканий кв.14,33,36,53,55,73,75,76</t>
  </si>
  <si>
    <t xml:space="preserve">Итого </t>
  </si>
  <si>
    <t>Изготовление  стендов</t>
  </si>
  <si>
    <t>Частичная замена труб по подвалу</t>
  </si>
  <si>
    <t>Открытие р/счета</t>
  </si>
  <si>
    <t>Рем б/примыканий кв15</t>
  </si>
  <si>
    <t>Рем п № 1,2</t>
  </si>
  <si>
    <t>Установка турникетов</t>
  </si>
  <si>
    <t>Установка манометров</t>
  </si>
  <si>
    <t>Утепление вх дверей</t>
  </si>
  <si>
    <t>наименование работ по текущему ремонту 2009 год</t>
  </si>
  <si>
    <t>Высоковольтное испытание эл/оборудования</t>
  </si>
  <si>
    <t>наименование работ по текущему ремонту 2010 год</t>
  </si>
  <si>
    <t>Монтаж детской площадки</t>
  </si>
  <si>
    <t>Расшифровка статьи "Текущий ремонт" 2011</t>
  </si>
  <si>
    <t>Прием измерительных приборов</t>
  </si>
  <si>
    <t>Смена эл. счетчика и манометров на ИТП</t>
  </si>
  <si>
    <r>
      <t>2.Вывезено твердых бытовых отходов</t>
    </r>
    <r>
      <rPr>
        <b/>
        <sz val="9"/>
        <rFont val="Arial"/>
        <family val="2"/>
        <charset val="204"/>
      </rPr>
      <t xml:space="preserve"> -</t>
    </r>
    <r>
      <rPr>
        <b/>
        <u/>
        <sz val="9"/>
        <rFont val="Arial"/>
        <family val="2"/>
        <charset val="204"/>
      </rPr>
      <t>331,97   м3  вывоз мусора производится 3 раза в неделю</t>
    </r>
  </si>
  <si>
    <t>Предъявлено по услугам УК:</t>
  </si>
  <si>
    <t>Возмещение затрат за услуги ИВЦ</t>
  </si>
  <si>
    <t>Перечень работ по текущему ремонту за  2012 год</t>
  </si>
  <si>
    <t>Смена кранов шаровых</t>
  </si>
  <si>
    <r>
      <t>1.Заявок поступило</t>
    </r>
    <r>
      <rPr>
        <b/>
        <u/>
        <sz val="9"/>
        <rFont val="Arial"/>
        <family val="2"/>
        <charset val="204"/>
      </rPr>
      <t xml:space="preserve"> 71 </t>
    </r>
    <r>
      <rPr>
        <sz val="9"/>
        <rFont val="Arial"/>
        <family val="2"/>
        <charset val="204"/>
      </rPr>
      <t>, выполнено</t>
    </r>
    <r>
      <rPr>
        <u/>
        <sz val="9"/>
        <rFont val="Arial"/>
        <family val="2"/>
        <charset val="204"/>
      </rPr>
      <t xml:space="preserve"> 71</t>
    </r>
  </si>
  <si>
    <r>
      <t xml:space="preserve">     Крупногабаритных бытовых отходов</t>
    </r>
    <r>
      <rPr>
        <u/>
        <sz val="9"/>
        <rFont val="Arial"/>
        <family val="2"/>
        <charset val="204"/>
      </rPr>
      <t>- 6</t>
    </r>
    <r>
      <rPr>
        <b/>
        <u/>
        <sz val="9"/>
        <rFont val="Arial"/>
        <family val="2"/>
        <charset val="204"/>
      </rPr>
      <t xml:space="preserve"> м3</t>
    </r>
  </si>
  <si>
    <r>
      <t>2.Вывезено твердых бытовых отходов</t>
    </r>
    <r>
      <rPr>
        <b/>
        <sz val="9"/>
        <rFont val="Arial"/>
        <family val="2"/>
        <charset val="204"/>
      </rPr>
      <t xml:space="preserve"> -84</t>
    </r>
    <r>
      <rPr>
        <b/>
        <u/>
        <sz val="9"/>
        <rFont val="Arial"/>
        <family val="2"/>
        <charset val="204"/>
      </rPr>
      <t>,44   м3  вывоз мусора производится 3 раза в неделю</t>
    </r>
  </si>
  <si>
    <t>Гос. поверка тепловычеслителей</t>
  </si>
  <si>
    <t>Прочистка вент.каналов</t>
  </si>
  <si>
    <t>Оплачено за ЖУ  УК  за 2012г</t>
  </si>
  <si>
    <t>Задолженность ТСЖ перед управляющей компанией на 01.01.2012г</t>
  </si>
  <si>
    <t>В отчете представлены затраты ,которые проходили через расчетный счет и по договорам заключенными с ООО "НЖК".</t>
  </si>
  <si>
    <t xml:space="preserve">        Генеральный директор ООО "НЖК"              </t>
  </si>
  <si>
    <t>Задолженность ТСЖ перед УК на 01.01.2013г (193,43+617,28-782=31,71)</t>
  </si>
  <si>
    <r>
      <t xml:space="preserve">Текущий ремонт </t>
    </r>
    <r>
      <rPr>
        <i/>
        <sz val="10"/>
        <rFont val="Arial"/>
        <family val="2"/>
        <charset val="204"/>
      </rPr>
      <t>(см. таб № 2)</t>
    </r>
  </si>
  <si>
    <r>
      <t xml:space="preserve">Управляющей компании ООО "Нерюнгринская жилищная компания" перед собственниками помещений о выполненной  работе </t>
    </r>
    <r>
      <rPr>
        <b/>
        <u/>
        <sz val="9"/>
        <rFont val="Arial"/>
        <family val="2"/>
        <charset val="204"/>
      </rPr>
      <t>за    2012 год</t>
    </r>
    <r>
      <rPr>
        <b/>
        <sz val="9"/>
        <rFont val="Arial"/>
        <family val="2"/>
        <charset val="204"/>
      </rPr>
      <t xml:space="preserve"> по содержанию общего имущества ТСЖ </t>
    </r>
    <r>
      <rPr>
        <b/>
        <u/>
        <sz val="9"/>
        <rFont val="Arial"/>
        <family val="2"/>
        <charset val="204"/>
      </rPr>
      <t>"ул.Тимптонская №3/1"</t>
    </r>
  </si>
  <si>
    <t>Затраты по ст."Текущий ремонт" представлены не в полном объеме ,т.к. все собранные денежные средства поступают на расчетный счет ТСЖ, которое имеет самостоятельный бухгалтерский учет,заключает договора на эксплуатацию лифтового оборудования и работы по текущему ремонту МКД</t>
  </si>
</sst>
</file>

<file path=xl/styles.xml><?xml version="1.0" encoding="utf-8"?>
<styleSheet xmlns="http://schemas.openxmlformats.org/spreadsheetml/2006/main">
  <numFmts count="3">
    <numFmt numFmtId="164" formatCode="#,##0.00;[Red]\-#,##0.00"/>
    <numFmt numFmtId="165" formatCode="#,##0.00_ ;[Red]\-#,##0.00\ "/>
    <numFmt numFmtId="166" formatCode="0.00;[Red]\-0.00"/>
  </numFmts>
  <fonts count="24">
    <font>
      <sz val="11"/>
      <color theme="1"/>
      <name val="Calibri"/>
      <family val="2"/>
      <charset val="204"/>
      <scheme val="minor"/>
    </font>
    <font>
      <b/>
      <i/>
      <sz val="12"/>
      <name val="Arial"/>
      <family val="2"/>
      <charset val="204"/>
    </font>
    <font>
      <b/>
      <sz val="8"/>
      <name val="Arial"/>
      <family val="2"/>
      <charset val="204"/>
    </font>
    <font>
      <b/>
      <u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4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9.5"/>
      <name val="Arial"/>
      <family val="2"/>
      <charset val="204"/>
    </font>
    <font>
      <b/>
      <i/>
      <sz val="9.5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9"/>
      <name val="Arial"/>
      <family val="2"/>
      <charset val="204"/>
    </font>
    <font>
      <i/>
      <sz val="10"/>
      <name val="Arial"/>
      <family val="2"/>
      <charset val="204"/>
    </font>
    <font>
      <b/>
      <i/>
      <u/>
      <sz val="9"/>
      <name val="Arial"/>
      <family val="2"/>
      <charset val="204"/>
    </font>
    <font>
      <b/>
      <u/>
      <sz val="9"/>
      <name val="Arial"/>
      <family val="2"/>
      <charset val="204"/>
    </font>
    <font>
      <u/>
      <sz val="9"/>
      <name val="Arial"/>
      <family val="2"/>
      <charset val="204"/>
    </font>
    <font>
      <sz val="8.5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2" fontId="8" fillId="0" borderId="1" xfId="0" applyNumberFormat="1" applyFont="1" applyBorder="1" applyAlignment="1">
      <alignment wrapText="1"/>
    </xf>
    <xf numFmtId="2" fontId="7" fillId="0" borderId="1" xfId="0" applyNumberFormat="1" applyFont="1" applyBorder="1" applyAlignment="1">
      <alignment wrapText="1"/>
    </xf>
    <xf numFmtId="0" fontId="12" fillId="2" borderId="1" xfId="0" applyFont="1" applyFill="1" applyBorder="1" applyAlignment="1">
      <alignment horizontal="center" wrapText="1"/>
    </xf>
    <xf numFmtId="2" fontId="13" fillId="2" borderId="1" xfId="0" applyNumberFormat="1" applyFont="1" applyFill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8" fillId="0" borderId="1" xfId="0" applyNumberFormat="1" applyFont="1" applyBorder="1" applyAlignment="1">
      <alignment wrapText="1"/>
    </xf>
    <xf numFmtId="0" fontId="8" fillId="0" borderId="1" xfId="0" applyNumberFormat="1" applyFont="1" applyBorder="1" applyAlignment="1">
      <alignment horizontal="center" wrapText="1"/>
    </xf>
    <xf numFmtId="4" fontId="8" fillId="0" borderId="1" xfId="0" applyNumberFormat="1" applyFont="1" applyBorder="1" applyAlignment="1">
      <alignment wrapText="1"/>
    </xf>
    <xf numFmtId="4" fontId="7" fillId="0" borderId="1" xfId="0" applyNumberFormat="1" applyFont="1" applyBorder="1" applyAlignment="1">
      <alignment wrapText="1"/>
    </xf>
    <xf numFmtId="0" fontId="16" fillId="0" borderId="0" xfId="0" applyNumberFormat="1" applyFont="1" applyBorder="1" applyAlignment="1">
      <alignment wrapText="1"/>
    </xf>
    <xf numFmtId="0" fontId="8" fillId="0" borderId="0" xfId="0" applyFont="1" applyAlignment="1">
      <alignment horizontal="left"/>
    </xf>
    <xf numFmtId="0" fontId="8" fillId="0" borderId="0" xfId="0" applyNumberFormat="1" applyFont="1" applyAlignment="1">
      <alignment wrapText="1"/>
    </xf>
    <xf numFmtId="0" fontId="8" fillId="0" borderId="0" xfId="0" applyNumberFormat="1" applyFont="1" applyAlignment="1">
      <alignment horizontal="left" wrapText="1"/>
    </xf>
    <xf numFmtId="0" fontId="7" fillId="0" borderId="0" xfId="0" applyNumberFormat="1" applyFont="1" applyAlignment="1">
      <alignment wrapText="1"/>
    </xf>
    <xf numFmtId="0" fontId="15" fillId="0" borderId="0" xfId="0" applyNumberFormat="1" applyFont="1" applyAlignment="1">
      <alignment horizontal="left" wrapText="1"/>
    </xf>
    <xf numFmtId="0" fontId="8" fillId="0" borderId="0" xfId="0" applyFont="1"/>
    <xf numFmtId="4" fontId="0" fillId="0" borderId="0" xfId="0" applyNumberFormat="1" applyAlignment="1">
      <alignment wrapText="1"/>
    </xf>
    <xf numFmtId="0" fontId="9" fillId="0" borderId="1" xfId="0" applyNumberFormat="1" applyFont="1" applyBorder="1" applyAlignment="1">
      <alignment horizontal="center" wrapText="1"/>
    </xf>
    <xf numFmtId="0" fontId="0" fillId="0" borderId="1" xfId="0" applyNumberFormat="1" applyBorder="1" applyAlignment="1">
      <alignment wrapText="1"/>
    </xf>
    <xf numFmtId="4" fontId="0" fillId="0" borderId="1" xfId="0" applyNumberFormat="1" applyBorder="1" applyAlignment="1">
      <alignment wrapText="1"/>
    </xf>
    <xf numFmtId="4" fontId="9" fillId="0" borderId="1" xfId="0" applyNumberFormat="1" applyFont="1" applyBorder="1" applyAlignment="1">
      <alignment horizontal="center" wrapText="1"/>
    </xf>
    <xf numFmtId="0" fontId="14" fillId="0" borderId="0" xfId="0" applyNumberFormat="1" applyFont="1" applyAlignment="1">
      <alignment wrapText="1"/>
    </xf>
    <xf numFmtId="4" fontId="10" fillId="0" borderId="13" xfId="0" applyNumberFormat="1" applyFont="1" applyBorder="1" applyAlignment="1">
      <alignment wrapText="1"/>
    </xf>
    <xf numFmtId="4" fontId="0" fillId="0" borderId="16" xfId="0" applyNumberFormat="1" applyBorder="1" applyAlignment="1">
      <alignment wrapText="1"/>
    </xf>
    <xf numFmtId="0" fontId="0" fillId="0" borderId="18" xfId="0" applyNumberFormat="1" applyBorder="1" applyAlignment="1">
      <alignment horizontal="center" wrapText="1"/>
    </xf>
    <xf numFmtId="4" fontId="0" fillId="0" borderId="20" xfId="0" applyNumberFormat="1" applyBorder="1" applyAlignment="1">
      <alignment horizontal="left" wrapText="1"/>
    </xf>
    <xf numFmtId="0" fontId="10" fillId="0" borderId="1" xfId="0" applyFont="1" applyBorder="1" applyAlignment="1">
      <alignment horizontal="center"/>
    </xf>
    <xf numFmtId="4" fontId="9" fillId="0" borderId="1" xfId="0" applyNumberFormat="1" applyFont="1" applyBorder="1" applyAlignment="1">
      <alignment wrapText="1"/>
    </xf>
    <xf numFmtId="0" fontId="0" fillId="0" borderId="21" xfId="0" applyNumberFormat="1" applyBorder="1" applyAlignment="1">
      <alignment horizontal="center" wrapText="1"/>
    </xf>
    <xf numFmtId="4" fontId="0" fillId="0" borderId="22" xfId="0" applyNumberFormat="1" applyBorder="1" applyAlignment="1">
      <alignment horizontal="left" wrapText="1"/>
    </xf>
    <xf numFmtId="164" fontId="8" fillId="0" borderId="1" xfId="0" applyNumberFormat="1" applyFont="1" applyBorder="1" applyAlignment="1">
      <alignment horizontal="right" vertical="top"/>
    </xf>
    <xf numFmtId="165" fontId="8" fillId="0" borderId="1" xfId="0" applyNumberFormat="1" applyFont="1" applyBorder="1" applyAlignment="1">
      <alignment horizontal="right" vertical="top"/>
    </xf>
    <xf numFmtId="0" fontId="0" fillId="0" borderId="1" xfId="0" applyFont="1" applyBorder="1" applyAlignment="1">
      <alignment horizontal="right" vertical="top"/>
    </xf>
    <xf numFmtId="164" fontId="0" fillId="0" borderId="1" xfId="0" applyNumberFormat="1" applyFont="1" applyBorder="1" applyAlignment="1">
      <alignment horizontal="right" vertical="top"/>
    </xf>
    <xf numFmtId="0" fontId="0" fillId="0" borderId="23" xfId="0" applyNumberFormat="1" applyBorder="1" applyAlignment="1">
      <alignment horizontal="center" wrapText="1"/>
    </xf>
    <xf numFmtId="4" fontId="0" fillId="0" borderId="24" xfId="0" applyNumberFormat="1" applyBorder="1" applyAlignment="1">
      <alignment horizontal="left" wrapText="1"/>
    </xf>
    <xf numFmtId="4" fontId="0" fillId="0" borderId="14" xfId="0" applyNumberFormat="1" applyBorder="1" applyAlignment="1">
      <alignment wrapText="1"/>
    </xf>
    <xf numFmtId="4" fontId="9" fillId="0" borderId="15" xfId="0" applyNumberFormat="1" applyFont="1" applyBorder="1" applyAlignment="1">
      <alignment horizontal="left" wrapText="1"/>
    </xf>
    <xf numFmtId="166" fontId="8" fillId="0" borderId="1" xfId="0" applyNumberFormat="1" applyFont="1" applyBorder="1" applyAlignment="1">
      <alignment horizontal="right" vertical="top"/>
    </xf>
    <xf numFmtId="0" fontId="7" fillId="0" borderId="1" xfId="0" applyFont="1" applyBorder="1" applyAlignment="1"/>
    <xf numFmtId="164" fontId="7" fillId="0" borderId="1" xfId="0" applyNumberFormat="1" applyFont="1" applyBorder="1" applyAlignment="1">
      <alignment horizontal="right"/>
    </xf>
    <xf numFmtId="0" fontId="22" fillId="0" borderId="1" xfId="0" applyFont="1" applyBorder="1" applyAlignment="1">
      <alignment wrapText="1"/>
    </xf>
    <xf numFmtId="0" fontId="23" fillId="0" borderId="1" xfId="0" applyFont="1" applyBorder="1" applyAlignment="1">
      <alignment wrapText="1"/>
    </xf>
    <xf numFmtId="0" fontId="22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8" fillId="0" borderId="0" xfId="0" applyNumberFormat="1" applyFont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9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wrapText="1"/>
    </xf>
    <xf numFmtId="2" fontId="9" fillId="0" borderId="1" xfId="0" applyNumberFormat="1" applyFont="1" applyBorder="1" applyAlignment="1">
      <alignment wrapText="1"/>
    </xf>
    <xf numFmtId="0" fontId="9" fillId="2" borderId="1" xfId="0" applyFont="1" applyFill="1" applyBorder="1" applyAlignment="1">
      <alignment horizontal="center" wrapText="1"/>
    </xf>
    <xf numFmtId="2" fontId="14" fillId="2" borderId="1" xfId="0" applyNumberFormat="1" applyFont="1" applyFill="1" applyBorder="1" applyAlignment="1">
      <alignment wrapText="1"/>
    </xf>
    <xf numFmtId="0" fontId="8" fillId="0" borderId="0" xfId="0" applyNumberFormat="1" applyFont="1" applyAlignment="1">
      <alignment horizontal="left" wrapText="1"/>
    </xf>
    <xf numFmtId="0" fontId="17" fillId="0" borderId="0" xfId="0" applyNumberFormat="1" applyFont="1" applyAlignment="1">
      <alignment horizontal="center" wrapText="1"/>
    </xf>
    <xf numFmtId="0" fontId="7" fillId="0" borderId="0" xfId="0" applyNumberFormat="1" applyFont="1" applyAlignment="1">
      <alignment wrapText="1"/>
    </xf>
    <xf numFmtId="0" fontId="8" fillId="0" borderId="1" xfId="0" applyNumberFormat="1" applyFont="1" applyBorder="1" applyAlignment="1">
      <alignment horizontal="left" wrapText="1"/>
    </xf>
    <xf numFmtId="0" fontId="7" fillId="0" borderId="1" xfId="0" applyNumberFormat="1" applyFont="1" applyBorder="1" applyAlignment="1">
      <alignment horizontal="center" wrapText="1"/>
    </xf>
    <xf numFmtId="0" fontId="16" fillId="0" borderId="5" xfId="0" applyNumberFormat="1" applyFont="1" applyBorder="1" applyAlignment="1">
      <alignment horizontal="left" wrapText="1"/>
    </xf>
    <xf numFmtId="0" fontId="17" fillId="0" borderId="0" xfId="0" applyNumberFormat="1" applyFont="1" applyBorder="1" applyAlignment="1">
      <alignment horizontal="left" wrapText="1"/>
    </xf>
    <xf numFmtId="0" fontId="20" fillId="0" borderId="0" xfId="0" applyNumberFormat="1" applyFont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9" fillId="0" borderId="1" xfId="0" applyFont="1" applyBorder="1" applyAlignment="1">
      <alignment wrapText="1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13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wrapText="1"/>
    </xf>
    <xf numFmtId="10" fontId="4" fillId="0" borderId="3" xfId="0" applyNumberFormat="1" applyFont="1" applyBorder="1" applyAlignment="1">
      <alignment horizontal="right" wrapText="1"/>
    </xf>
    <xf numFmtId="0" fontId="15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2" fillId="0" borderId="3" xfId="0" applyNumberFormat="1" applyFont="1" applyBorder="1" applyAlignment="1">
      <alignment horizontal="right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4" fillId="0" borderId="0" xfId="0" applyFont="1" applyBorder="1" applyAlignment="1">
      <alignment horizontal="right" wrapText="1"/>
    </xf>
    <xf numFmtId="0" fontId="5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8" fillId="0" borderId="1" xfId="0" applyFont="1" applyBorder="1" applyAlignment="1">
      <alignment horizontal="left" wrapText="1"/>
    </xf>
    <xf numFmtId="0" fontId="8" fillId="0" borderId="2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10" fillId="0" borderId="1" xfId="0" applyFont="1" applyBorder="1" applyAlignment="1">
      <alignment horizontal="left" wrapText="1"/>
    </xf>
    <xf numFmtId="4" fontId="0" fillId="0" borderId="1" xfId="0" applyNumberFormat="1" applyBorder="1" applyAlignment="1">
      <alignment horizontal="center" wrapText="1"/>
    </xf>
    <xf numFmtId="4" fontId="9" fillId="0" borderId="0" xfId="0" applyNumberFormat="1" applyFont="1" applyAlignment="1">
      <alignment horizontal="center" wrapText="1"/>
    </xf>
    <xf numFmtId="4" fontId="9" fillId="0" borderId="0" xfId="0" applyNumberFormat="1" applyFont="1" applyBorder="1" applyAlignment="1">
      <alignment horizontal="center" wrapText="1"/>
    </xf>
    <xf numFmtId="4" fontId="9" fillId="0" borderId="1" xfId="0" applyNumberFormat="1" applyFont="1" applyBorder="1" applyAlignment="1">
      <alignment horizontal="center" wrapText="1"/>
    </xf>
    <xf numFmtId="0" fontId="0" fillId="0" borderId="1" xfId="0" applyNumberFormat="1" applyBorder="1" applyAlignment="1">
      <alignment horizontal="center" wrapText="1"/>
    </xf>
    <xf numFmtId="4" fontId="0" fillId="0" borderId="1" xfId="0" applyNumberFormat="1" applyBorder="1" applyAlignment="1">
      <alignment wrapText="1"/>
    </xf>
    <xf numFmtId="0" fontId="9" fillId="0" borderId="1" xfId="0" applyNumberFormat="1" applyFont="1" applyBorder="1" applyAlignment="1">
      <alignment horizontal="center" wrapText="1"/>
    </xf>
    <xf numFmtId="4" fontId="14" fillId="0" borderId="1" xfId="0" applyNumberFormat="1" applyFont="1" applyBorder="1" applyAlignment="1">
      <alignment horizontal="center" wrapText="1"/>
    </xf>
    <xf numFmtId="4" fontId="10" fillId="0" borderId="1" xfId="0" applyNumberFormat="1" applyFont="1" applyBorder="1" applyAlignment="1">
      <alignment horizontal="center" wrapText="1"/>
    </xf>
    <xf numFmtId="4" fontId="9" fillId="0" borderId="6" xfId="0" applyNumberFormat="1" applyFont="1" applyBorder="1" applyAlignment="1">
      <alignment horizontal="center" wrapText="1"/>
    </xf>
    <xf numFmtId="4" fontId="9" fillId="0" borderId="7" xfId="0" applyNumberFormat="1" applyFont="1" applyBorder="1" applyAlignment="1">
      <alignment horizontal="center" wrapText="1"/>
    </xf>
    <xf numFmtId="4" fontId="9" fillId="0" borderId="8" xfId="0" applyNumberFormat="1" applyFont="1" applyBorder="1" applyAlignment="1">
      <alignment horizontal="center" wrapText="1"/>
    </xf>
    <xf numFmtId="4" fontId="9" fillId="0" borderId="9" xfId="0" applyNumberFormat="1" applyFont="1" applyBorder="1" applyAlignment="1">
      <alignment horizontal="center" wrapText="1"/>
    </xf>
    <xf numFmtId="4" fontId="9" fillId="0" borderId="10" xfId="0" applyNumberFormat="1" applyFont="1" applyBorder="1" applyAlignment="1">
      <alignment horizontal="center" wrapText="1"/>
    </xf>
    <xf numFmtId="4" fontId="9" fillId="0" borderId="11" xfId="0" applyNumberFormat="1" applyFont="1" applyBorder="1" applyAlignment="1">
      <alignment horizontal="center" wrapText="1"/>
    </xf>
    <xf numFmtId="4" fontId="16" fillId="0" borderId="1" xfId="0" applyNumberFormat="1" applyFont="1" applyBorder="1" applyAlignment="1">
      <alignment horizontal="center" wrapText="1"/>
    </xf>
    <xf numFmtId="4" fontId="0" fillId="0" borderId="14" xfId="0" applyNumberFormat="1" applyBorder="1" applyAlignment="1">
      <alignment horizontal="center" wrapText="1"/>
    </xf>
    <xf numFmtId="4" fontId="0" fillId="0" borderId="15" xfId="0" applyNumberFormat="1" applyBorder="1" applyAlignment="1">
      <alignment horizontal="center" wrapText="1"/>
    </xf>
    <xf numFmtId="4" fontId="14" fillId="0" borderId="17" xfId="0" applyNumberFormat="1" applyFont="1" applyBorder="1" applyAlignment="1">
      <alignment horizontal="center" wrapText="1"/>
    </xf>
    <xf numFmtId="4" fontId="10" fillId="0" borderId="19" xfId="0" applyNumberFormat="1" applyFont="1" applyBorder="1" applyAlignment="1">
      <alignment horizontal="left" wrapText="1"/>
    </xf>
    <xf numFmtId="4" fontId="0" fillId="0" borderId="19" xfId="0" applyNumberFormat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4" fontId="10" fillId="0" borderId="1" xfId="0" applyNumberFormat="1" applyFont="1" applyBorder="1" applyAlignment="1">
      <alignment horizontal="left" wrapText="1"/>
    </xf>
    <xf numFmtId="4" fontId="0" fillId="0" borderId="1" xfId="0" applyNumberFormat="1" applyBorder="1" applyAlignment="1">
      <alignment horizontal="left" wrapText="1"/>
    </xf>
    <xf numFmtId="4" fontId="14" fillId="0" borderId="12" xfId="0" applyNumberFormat="1" applyFont="1" applyBorder="1" applyAlignment="1">
      <alignment horizontal="center" wrapText="1"/>
    </xf>
    <xf numFmtId="4" fontId="10" fillId="0" borderId="2" xfId="0" applyNumberFormat="1" applyFont="1" applyBorder="1" applyAlignment="1">
      <alignment horizontal="left" wrapText="1"/>
    </xf>
    <xf numFmtId="4" fontId="0" fillId="0" borderId="4" xfId="0" applyNumberFormat="1" applyBorder="1" applyAlignment="1">
      <alignment horizontal="left" wrapText="1"/>
    </xf>
    <xf numFmtId="0" fontId="0" fillId="0" borderId="1" xfId="0" applyFont="1" applyBorder="1" applyAlignment="1">
      <alignment horizontal="center" wrapText="1"/>
    </xf>
    <xf numFmtId="4" fontId="9" fillId="0" borderId="25" xfId="0" applyNumberFormat="1" applyFont="1" applyBorder="1" applyAlignment="1">
      <alignment horizontal="left" wrapText="1"/>
    </xf>
    <xf numFmtId="4" fontId="9" fillId="0" borderId="26" xfId="0" applyNumberFormat="1" applyFont="1" applyBorder="1" applyAlignment="1">
      <alignment horizontal="left" wrapText="1"/>
    </xf>
    <xf numFmtId="4" fontId="15" fillId="0" borderId="12" xfId="0" applyNumberFormat="1" applyFont="1" applyBorder="1" applyAlignment="1">
      <alignment horizontal="center" wrapText="1"/>
    </xf>
    <xf numFmtId="4" fontId="10" fillId="0" borderId="2" xfId="0" applyNumberFormat="1" applyFont="1" applyBorder="1" applyAlignment="1">
      <alignment wrapText="1"/>
    </xf>
    <xf numFmtId="4" fontId="10" fillId="0" borderId="4" xfId="0" applyNumberFormat="1" applyFont="1" applyBorder="1" applyAlignment="1">
      <alignment wrapText="1"/>
    </xf>
    <xf numFmtId="4" fontId="10" fillId="0" borderId="1" xfId="0" applyNumberFormat="1" applyFont="1" applyBorder="1" applyAlignment="1">
      <alignment wrapText="1"/>
    </xf>
    <xf numFmtId="0" fontId="22" fillId="0" borderId="2" xfId="0" applyFont="1" applyBorder="1" applyAlignment="1">
      <alignment wrapText="1"/>
    </xf>
    <xf numFmtId="0" fontId="22" fillId="0" borderId="3" xfId="0" applyFont="1" applyBorder="1" applyAlignment="1">
      <alignment wrapText="1"/>
    </xf>
    <xf numFmtId="0" fontId="22" fillId="0" borderId="4" xfId="0" applyFont="1" applyBorder="1" applyAlignment="1">
      <alignment wrapText="1"/>
    </xf>
    <xf numFmtId="0" fontId="23" fillId="0" borderId="1" xfId="0" applyFont="1" applyBorder="1" applyAlignment="1">
      <alignment horizontal="center" wrapText="1"/>
    </xf>
    <xf numFmtId="0" fontId="22" fillId="0" borderId="2" xfId="0" applyFont="1" applyBorder="1" applyAlignment="1">
      <alignment horizontal="left" wrapText="1"/>
    </xf>
    <xf numFmtId="0" fontId="22" fillId="0" borderId="3" xfId="0" applyFont="1" applyBorder="1" applyAlignment="1">
      <alignment horizontal="left" wrapText="1"/>
    </xf>
    <xf numFmtId="0" fontId="22" fillId="0" borderId="4" xfId="0" applyFont="1" applyBorder="1" applyAlignment="1">
      <alignment horizontal="left" wrapText="1"/>
    </xf>
    <xf numFmtId="0" fontId="21" fillId="0" borderId="0" xfId="0" applyFont="1" applyBorder="1" applyAlignment="1">
      <alignment horizontal="center" wrapText="1"/>
    </xf>
    <xf numFmtId="0" fontId="22" fillId="0" borderId="1" xfId="0" applyFont="1" applyBorder="1" applyAlignment="1">
      <alignment horizontal="center" wrapText="1"/>
    </xf>
    <xf numFmtId="0" fontId="21" fillId="0" borderId="17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23" fillId="0" borderId="0" xfId="0" applyNumberFormat="1" applyFont="1" applyBorder="1" applyAlignment="1">
      <alignment horizontal="left" wrapText="1"/>
    </xf>
    <xf numFmtId="0" fontId="16" fillId="0" borderId="1" xfId="0" applyFont="1" applyBorder="1" applyAlignment="1">
      <alignment wrapText="1"/>
    </xf>
    <xf numFmtId="0" fontId="23" fillId="0" borderId="0" xfId="0" applyNumberFormat="1" applyFont="1" applyAlignment="1">
      <alignment wrapText="1"/>
    </xf>
    <xf numFmtId="0" fontId="23" fillId="0" borderId="0" xfId="0" applyNumberFormat="1" applyFont="1" applyAlignment="1">
      <alignment wrapText="1"/>
    </xf>
    <xf numFmtId="0" fontId="7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8"/>
  <sheetViews>
    <sheetView tabSelected="1" topLeftCell="B73" workbookViewId="0">
      <selection activeCell="B55" sqref="B55:G98"/>
    </sheetView>
  </sheetViews>
  <sheetFormatPr defaultRowHeight="15"/>
  <cols>
    <col min="1" max="1" width="0.140625" style="1" hidden="1" customWidth="1"/>
    <col min="2" max="2" width="4.7109375" style="1" customWidth="1"/>
    <col min="3" max="3" width="34.5703125" style="1" customWidth="1"/>
    <col min="4" max="4" width="19.28515625" style="1" customWidth="1"/>
    <col min="5" max="5" width="9.140625" style="1"/>
    <col min="6" max="6" width="19.7109375" style="1" customWidth="1"/>
    <col min="7" max="7" width="14.7109375" style="1" customWidth="1"/>
    <col min="8" max="256" width="9.140625" style="1"/>
    <col min="257" max="257" width="0" style="1" hidden="1" customWidth="1"/>
    <col min="258" max="258" width="4.7109375" style="1" customWidth="1"/>
    <col min="259" max="259" width="34.5703125" style="1" customWidth="1"/>
    <col min="260" max="260" width="19.28515625" style="1" customWidth="1"/>
    <col min="261" max="261" width="9.140625" style="1"/>
    <col min="262" max="262" width="19.7109375" style="1" customWidth="1"/>
    <col min="263" max="263" width="14.7109375" style="1" customWidth="1"/>
    <col min="264" max="512" width="9.140625" style="1"/>
    <col min="513" max="513" width="0" style="1" hidden="1" customWidth="1"/>
    <col min="514" max="514" width="4.7109375" style="1" customWidth="1"/>
    <col min="515" max="515" width="34.5703125" style="1" customWidth="1"/>
    <col min="516" max="516" width="19.28515625" style="1" customWidth="1"/>
    <col min="517" max="517" width="9.140625" style="1"/>
    <col min="518" max="518" width="19.7109375" style="1" customWidth="1"/>
    <col min="519" max="519" width="14.7109375" style="1" customWidth="1"/>
    <col min="520" max="768" width="9.140625" style="1"/>
    <col min="769" max="769" width="0" style="1" hidden="1" customWidth="1"/>
    <col min="770" max="770" width="4.7109375" style="1" customWidth="1"/>
    <col min="771" max="771" width="34.5703125" style="1" customWidth="1"/>
    <col min="772" max="772" width="19.28515625" style="1" customWidth="1"/>
    <col min="773" max="773" width="9.140625" style="1"/>
    <col min="774" max="774" width="19.7109375" style="1" customWidth="1"/>
    <col min="775" max="775" width="14.7109375" style="1" customWidth="1"/>
    <col min="776" max="1024" width="9.140625" style="1"/>
    <col min="1025" max="1025" width="0" style="1" hidden="1" customWidth="1"/>
    <col min="1026" max="1026" width="4.7109375" style="1" customWidth="1"/>
    <col min="1027" max="1027" width="34.5703125" style="1" customWidth="1"/>
    <col min="1028" max="1028" width="19.28515625" style="1" customWidth="1"/>
    <col min="1029" max="1029" width="9.140625" style="1"/>
    <col min="1030" max="1030" width="19.7109375" style="1" customWidth="1"/>
    <col min="1031" max="1031" width="14.7109375" style="1" customWidth="1"/>
    <col min="1032" max="1280" width="9.140625" style="1"/>
    <col min="1281" max="1281" width="0" style="1" hidden="1" customWidth="1"/>
    <col min="1282" max="1282" width="4.7109375" style="1" customWidth="1"/>
    <col min="1283" max="1283" width="34.5703125" style="1" customWidth="1"/>
    <col min="1284" max="1284" width="19.28515625" style="1" customWidth="1"/>
    <col min="1285" max="1285" width="9.140625" style="1"/>
    <col min="1286" max="1286" width="19.7109375" style="1" customWidth="1"/>
    <col min="1287" max="1287" width="14.7109375" style="1" customWidth="1"/>
    <col min="1288" max="1536" width="9.140625" style="1"/>
    <col min="1537" max="1537" width="0" style="1" hidden="1" customWidth="1"/>
    <col min="1538" max="1538" width="4.7109375" style="1" customWidth="1"/>
    <col min="1539" max="1539" width="34.5703125" style="1" customWidth="1"/>
    <col min="1540" max="1540" width="19.28515625" style="1" customWidth="1"/>
    <col min="1541" max="1541" width="9.140625" style="1"/>
    <col min="1542" max="1542" width="19.7109375" style="1" customWidth="1"/>
    <col min="1543" max="1543" width="14.7109375" style="1" customWidth="1"/>
    <col min="1544" max="1792" width="9.140625" style="1"/>
    <col min="1793" max="1793" width="0" style="1" hidden="1" customWidth="1"/>
    <col min="1794" max="1794" width="4.7109375" style="1" customWidth="1"/>
    <col min="1795" max="1795" width="34.5703125" style="1" customWidth="1"/>
    <col min="1796" max="1796" width="19.28515625" style="1" customWidth="1"/>
    <col min="1797" max="1797" width="9.140625" style="1"/>
    <col min="1798" max="1798" width="19.7109375" style="1" customWidth="1"/>
    <col min="1799" max="1799" width="14.7109375" style="1" customWidth="1"/>
    <col min="1800" max="2048" width="9.140625" style="1"/>
    <col min="2049" max="2049" width="0" style="1" hidden="1" customWidth="1"/>
    <col min="2050" max="2050" width="4.7109375" style="1" customWidth="1"/>
    <col min="2051" max="2051" width="34.5703125" style="1" customWidth="1"/>
    <col min="2052" max="2052" width="19.28515625" style="1" customWidth="1"/>
    <col min="2053" max="2053" width="9.140625" style="1"/>
    <col min="2054" max="2054" width="19.7109375" style="1" customWidth="1"/>
    <col min="2055" max="2055" width="14.7109375" style="1" customWidth="1"/>
    <col min="2056" max="2304" width="9.140625" style="1"/>
    <col min="2305" max="2305" width="0" style="1" hidden="1" customWidth="1"/>
    <col min="2306" max="2306" width="4.7109375" style="1" customWidth="1"/>
    <col min="2307" max="2307" width="34.5703125" style="1" customWidth="1"/>
    <col min="2308" max="2308" width="19.28515625" style="1" customWidth="1"/>
    <col min="2309" max="2309" width="9.140625" style="1"/>
    <col min="2310" max="2310" width="19.7109375" style="1" customWidth="1"/>
    <col min="2311" max="2311" width="14.7109375" style="1" customWidth="1"/>
    <col min="2312" max="2560" width="9.140625" style="1"/>
    <col min="2561" max="2561" width="0" style="1" hidden="1" customWidth="1"/>
    <col min="2562" max="2562" width="4.7109375" style="1" customWidth="1"/>
    <col min="2563" max="2563" width="34.5703125" style="1" customWidth="1"/>
    <col min="2564" max="2564" width="19.28515625" style="1" customWidth="1"/>
    <col min="2565" max="2565" width="9.140625" style="1"/>
    <col min="2566" max="2566" width="19.7109375" style="1" customWidth="1"/>
    <col min="2567" max="2567" width="14.7109375" style="1" customWidth="1"/>
    <col min="2568" max="2816" width="9.140625" style="1"/>
    <col min="2817" max="2817" width="0" style="1" hidden="1" customWidth="1"/>
    <col min="2818" max="2818" width="4.7109375" style="1" customWidth="1"/>
    <col min="2819" max="2819" width="34.5703125" style="1" customWidth="1"/>
    <col min="2820" max="2820" width="19.28515625" style="1" customWidth="1"/>
    <col min="2821" max="2821" width="9.140625" style="1"/>
    <col min="2822" max="2822" width="19.7109375" style="1" customWidth="1"/>
    <col min="2823" max="2823" width="14.7109375" style="1" customWidth="1"/>
    <col min="2824" max="3072" width="9.140625" style="1"/>
    <col min="3073" max="3073" width="0" style="1" hidden="1" customWidth="1"/>
    <col min="3074" max="3074" width="4.7109375" style="1" customWidth="1"/>
    <col min="3075" max="3075" width="34.5703125" style="1" customWidth="1"/>
    <col min="3076" max="3076" width="19.28515625" style="1" customWidth="1"/>
    <col min="3077" max="3077" width="9.140625" style="1"/>
    <col min="3078" max="3078" width="19.7109375" style="1" customWidth="1"/>
    <col min="3079" max="3079" width="14.7109375" style="1" customWidth="1"/>
    <col min="3080" max="3328" width="9.140625" style="1"/>
    <col min="3329" max="3329" width="0" style="1" hidden="1" customWidth="1"/>
    <col min="3330" max="3330" width="4.7109375" style="1" customWidth="1"/>
    <col min="3331" max="3331" width="34.5703125" style="1" customWidth="1"/>
    <col min="3332" max="3332" width="19.28515625" style="1" customWidth="1"/>
    <col min="3333" max="3333" width="9.140625" style="1"/>
    <col min="3334" max="3334" width="19.7109375" style="1" customWidth="1"/>
    <col min="3335" max="3335" width="14.7109375" style="1" customWidth="1"/>
    <col min="3336" max="3584" width="9.140625" style="1"/>
    <col min="3585" max="3585" width="0" style="1" hidden="1" customWidth="1"/>
    <col min="3586" max="3586" width="4.7109375" style="1" customWidth="1"/>
    <col min="3587" max="3587" width="34.5703125" style="1" customWidth="1"/>
    <col min="3588" max="3588" width="19.28515625" style="1" customWidth="1"/>
    <col min="3589" max="3589" width="9.140625" style="1"/>
    <col min="3590" max="3590" width="19.7109375" style="1" customWidth="1"/>
    <col min="3591" max="3591" width="14.7109375" style="1" customWidth="1"/>
    <col min="3592" max="3840" width="9.140625" style="1"/>
    <col min="3841" max="3841" width="0" style="1" hidden="1" customWidth="1"/>
    <col min="3842" max="3842" width="4.7109375" style="1" customWidth="1"/>
    <col min="3843" max="3843" width="34.5703125" style="1" customWidth="1"/>
    <col min="3844" max="3844" width="19.28515625" style="1" customWidth="1"/>
    <col min="3845" max="3845" width="9.140625" style="1"/>
    <col min="3846" max="3846" width="19.7109375" style="1" customWidth="1"/>
    <col min="3847" max="3847" width="14.7109375" style="1" customWidth="1"/>
    <col min="3848" max="4096" width="9.140625" style="1"/>
    <col min="4097" max="4097" width="0" style="1" hidden="1" customWidth="1"/>
    <col min="4098" max="4098" width="4.7109375" style="1" customWidth="1"/>
    <col min="4099" max="4099" width="34.5703125" style="1" customWidth="1"/>
    <col min="4100" max="4100" width="19.28515625" style="1" customWidth="1"/>
    <col min="4101" max="4101" width="9.140625" style="1"/>
    <col min="4102" max="4102" width="19.7109375" style="1" customWidth="1"/>
    <col min="4103" max="4103" width="14.7109375" style="1" customWidth="1"/>
    <col min="4104" max="4352" width="9.140625" style="1"/>
    <col min="4353" max="4353" width="0" style="1" hidden="1" customWidth="1"/>
    <col min="4354" max="4354" width="4.7109375" style="1" customWidth="1"/>
    <col min="4355" max="4355" width="34.5703125" style="1" customWidth="1"/>
    <col min="4356" max="4356" width="19.28515625" style="1" customWidth="1"/>
    <col min="4357" max="4357" width="9.140625" style="1"/>
    <col min="4358" max="4358" width="19.7109375" style="1" customWidth="1"/>
    <col min="4359" max="4359" width="14.7109375" style="1" customWidth="1"/>
    <col min="4360" max="4608" width="9.140625" style="1"/>
    <col min="4609" max="4609" width="0" style="1" hidden="1" customWidth="1"/>
    <col min="4610" max="4610" width="4.7109375" style="1" customWidth="1"/>
    <col min="4611" max="4611" width="34.5703125" style="1" customWidth="1"/>
    <col min="4612" max="4612" width="19.28515625" style="1" customWidth="1"/>
    <col min="4613" max="4613" width="9.140625" style="1"/>
    <col min="4614" max="4614" width="19.7109375" style="1" customWidth="1"/>
    <col min="4615" max="4615" width="14.7109375" style="1" customWidth="1"/>
    <col min="4616" max="4864" width="9.140625" style="1"/>
    <col min="4865" max="4865" width="0" style="1" hidden="1" customWidth="1"/>
    <col min="4866" max="4866" width="4.7109375" style="1" customWidth="1"/>
    <col min="4867" max="4867" width="34.5703125" style="1" customWidth="1"/>
    <col min="4868" max="4868" width="19.28515625" style="1" customWidth="1"/>
    <col min="4869" max="4869" width="9.140625" style="1"/>
    <col min="4870" max="4870" width="19.7109375" style="1" customWidth="1"/>
    <col min="4871" max="4871" width="14.7109375" style="1" customWidth="1"/>
    <col min="4872" max="5120" width="9.140625" style="1"/>
    <col min="5121" max="5121" width="0" style="1" hidden="1" customWidth="1"/>
    <col min="5122" max="5122" width="4.7109375" style="1" customWidth="1"/>
    <col min="5123" max="5123" width="34.5703125" style="1" customWidth="1"/>
    <col min="5124" max="5124" width="19.28515625" style="1" customWidth="1"/>
    <col min="5125" max="5125" width="9.140625" style="1"/>
    <col min="5126" max="5126" width="19.7109375" style="1" customWidth="1"/>
    <col min="5127" max="5127" width="14.7109375" style="1" customWidth="1"/>
    <col min="5128" max="5376" width="9.140625" style="1"/>
    <col min="5377" max="5377" width="0" style="1" hidden="1" customWidth="1"/>
    <col min="5378" max="5378" width="4.7109375" style="1" customWidth="1"/>
    <col min="5379" max="5379" width="34.5703125" style="1" customWidth="1"/>
    <col min="5380" max="5380" width="19.28515625" style="1" customWidth="1"/>
    <col min="5381" max="5381" width="9.140625" style="1"/>
    <col min="5382" max="5382" width="19.7109375" style="1" customWidth="1"/>
    <col min="5383" max="5383" width="14.7109375" style="1" customWidth="1"/>
    <col min="5384" max="5632" width="9.140625" style="1"/>
    <col min="5633" max="5633" width="0" style="1" hidden="1" customWidth="1"/>
    <col min="5634" max="5634" width="4.7109375" style="1" customWidth="1"/>
    <col min="5635" max="5635" width="34.5703125" style="1" customWidth="1"/>
    <col min="5636" max="5636" width="19.28515625" style="1" customWidth="1"/>
    <col min="5637" max="5637" width="9.140625" style="1"/>
    <col min="5638" max="5638" width="19.7109375" style="1" customWidth="1"/>
    <col min="5639" max="5639" width="14.7109375" style="1" customWidth="1"/>
    <col min="5640" max="5888" width="9.140625" style="1"/>
    <col min="5889" max="5889" width="0" style="1" hidden="1" customWidth="1"/>
    <col min="5890" max="5890" width="4.7109375" style="1" customWidth="1"/>
    <col min="5891" max="5891" width="34.5703125" style="1" customWidth="1"/>
    <col min="5892" max="5892" width="19.28515625" style="1" customWidth="1"/>
    <col min="5893" max="5893" width="9.140625" style="1"/>
    <col min="5894" max="5894" width="19.7109375" style="1" customWidth="1"/>
    <col min="5895" max="5895" width="14.7109375" style="1" customWidth="1"/>
    <col min="5896" max="6144" width="9.140625" style="1"/>
    <col min="6145" max="6145" width="0" style="1" hidden="1" customWidth="1"/>
    <col min="6146" max="6146" width="4.7109375" style="1" customWidth="1"/>
    <col min="6147" max="6147" width="34.5703125" style="1" customWidth="1"/>
    <col min="6148" max="6148" width="19.28515625" style="1" customWidth="1"/>
    <col min="6149" max="6149" width="9.140625" style="1"/>
    <col min="6150" max="6150" width="19.7109375" style="1" customWidth="1"/>
    <col min="6151" max="6151" width="14.7109375" style="1" customWidth="1"/>
    <col min="6152" max="6400" width="9.140625" style="1"/>
    <col min="6401" max="6401" width="0" style="1" hidden="1" customWidth="1"/>
    <col min="6402" max="6402" width="4.7109375" style="1" customWidth="1"/>
    <col min="6403" max="6403" width="34.5703125" style="1" customWidth="1"/>
    <col min="6404" max="6404" width="19.28515625" style="1" customWidth="1"/>
    <col min="6405" max="6405" width="9.140625" style="1"/>
    <col min="6406" max="6406" width="19.7109375" style="1" customWidth="1"/>
    <col min="6407" max="6407" width="14.7109375" style="1" customWidth="1"/>
    <col min="6408" max="6656" width="9.140625" style="1"/>
    <col min="6657" max="6657" width="0" style="1" hidden="1" customWidth="1"/>
    <col min="6658" max="6658" width="4.7109375" style="1" customWidth="1"/>
    <col min="6659" max="6659" width="34.5703125" style="1" customWidth="1"/>
    <col min="6660" max="6660" width="19.28515625" style="1" customWidth="1"/>
    <col min="6661" max="6661" width="9.140625" style="1"/>
    <col min="6662" max="6662" width="19.7109375" style="1" customWidth="1"/>
    <col min="6663" max="6663" width="14.7109375" style="1" customWidth="1"/>
    <col min="6664" max="6912" width="9.140625" style="1"/>
    <col min="6913" max="6913" width="0" style="1" hidden="1" customWidth="1"/>
    <col min="6914" max="6914" width="4.7109375" style="1" customWidth="1"/>
    <col min="6915" max="6915" width="34.5703125" style="1" customWidth="1"/>
    <col min="6916" max="6916" width="19.28515625" style="1" customWidth="1"/>
    <col min="6917" max="6917" width="9.140625" style="1"/>
    <col min="6918" max="6918" width="19.7109375" style="1" customWidth="1"/>
    <col min="6919" max="6919" width="14.7109375" style="1" customWidth="1"/>
    <col min="6920" max="7168" width="9.140625" style="1"/>
    <col min="7169" max="7169" width="0" style="1" hidden="1" customWidth="1"/>
    <col min="7170" max="7170" width="4.7109375" style="1" customWidth="1"/>
    <col min="7171" max="7171" width="34.5703125" style="1" customWidth="1"/>
    <col min="7172" max="7172" width="19.28515625" style="1" customWidth="1"/>
    <col min="7173" max="7173" width="9.140625" style="1"/>
    <col min="7174" max="7174" width="19.7109375" style="1" customWidth="1"/>
    <col min="7175" max="7175" width="14.7109375" style="1" customWidth="1"/>
    <col min="7176" max="7424" width="9.140625" style="1"/>
    <col min="7425" max="7425" width="0" style="1" hidden="1" customWidth="1"/>
    <col min="7426" max="7426" width="4.7109375" style="1" customWidth="1"/>
    <col min="7427" max="7427" width="34.5703125" style="1" customWidth="1"/>
    <col min="7428" max="7428" width="19.28515625" style="1" customWidth="1"/>
    <col min="7429" max="7429" width="9.140625" style="1"/>
    <col min="7430" max="7430" width="19.7109375" style="1" customWidth="1"/>
    <col min="7431" max="7431" width="14.7109375" style="1" customWidth="1"/>
    <col min="7432" max="7680" width="9.140625" style="1"/>
    <col min="7681" max="7681" width="0" style="1" hidden="1" customWidth="1"/>
    <col min="7682" max="7682" width="4.7109375" style="1" customWidth="1"/>
    <col min="7683" max="7683" width="34.5703125" style="1" customWidth="1"/>
    <col min="7684" max="7684" width="19.28515625" style="1" customWidth="1"/>
    <col min="7685" max="7685" width="9.140625" style="1"/>
    <col min="7686" max="7686" width="19.7109375" style="1" customWidth="1"/>
    <col min="7687" max="7687" width="14.7109375" style="1" customWidth="1"/>
    <col min="7688" max="7936" width="9.140625" style="1"/>
    <col min="7937" max="7937" width="0" style="1" hidden="1" customWidth="1"/>
    <col min="7938" max="7938" width="4.7109375" style="1" customWidth="1"/>
    <col min="7939" max="7939" width="34.5703125" style="1" customWidth="1"/>
    <col min="7940" max="7940" width="19.28515625" style="1" customWidth="1"/>
    <col min="7941" max="7941" width="9.140625" style="1"/>
    <col min="7942" max="7942" width="19.7109375" style="1" customWidth="1"/>
    <col min="7943" max="7943" width="14.7109375" style="1" customWidth="1"/>
    <col min="7944" max="8192" width="9.140625" style="1"/>
    <col min="8193" max="8193" width="0" style="1" hidden="1" customWidth="1"/>
    <col min="8194" max="8194" width="4.7109375" style="1" customWidth="1"/>
    <col min="8195" max="8195" width="34.5703125" style="1" customWidth="1"/>
    <col min="8196" max="8196" width="19.28515625" style="1" customWidth="1"/>
    <col min="8197" max="8197" width="9.140625" style="1"/>
    <col min="8198" max="8198" width="19.7109375" style="1" customWidth="1"/>
    <col min="8199" max="8199" width="14.7109375" style="1" customWidth="1"/>
    <col min="8200" max="8448" width="9.140625" style="1"/>
    <col min="8449" max="8449" width="0" style="1" hidden="1" customWidth="1"/>
    <col min="8450" max="8450" width="4.7109375" style="1" customWidth="1"/>
    <col min="8451" max="8451" width="34.5703125" style="1" customWidth="1"/>
    <col min="8452" max="8452" width="19.28515625" style="1" customWidth="1"/>
    <col min="8453" max="8453" width="9.140625" style="1"/>
    <col min="8454" max="8454" width="19.7109375" style="1" customWidth="1"/>
    <col min="8455" max="8455" width="14.7109375" style="1" customWidth="1"/>
    <col min="8456" max="8704" width="9.140625" style="1"/>
    <col min="8705" max="8705" width="0" style="1" hidden="1" customWidth="1"/>
    <col min="8706" max="8706" width="4.7109375" style="1" customWidth="1"/>
    <col min="8707" max="8707" width="34.5703125" style="1" customWidth="1"/>
    <col min="8708" max="8708" width="19.28515625" style="1" customWidth="1"/>
    <col min="8709" max="8709" width="9.140625" style="1"/>
    <col min="8710" max="8710" width="19.7109375" style="1" customWidth="1"/>
    <col min="8711" max="8711" width="14.7109375" style="1" customWidth="1"/>
    <col min="8712" max="8960" width="9.140625" style="1"/>
    <col min="8961" max="8961" width="0" style="1" hidden="1" customWidth="1"/>
    <col min="8962" max="8962" width="4.7109375" style="1" customWidth="1"/>
    <col min="8963" max="8963" width="34.5703125" style="1" customWidth="1"/>
    <col min="8964" max="8964" width="19.28515625" style="1" customWidth="1"/>
    <col min="8965" max="8965" width="9.140625" style="1"/>
    <col min="8966" max="8966" width="19.7109375" style="1" customWidth="1"/>
    <col min="8967" max="8967" width="14.7109375" style="1" customWidth="1"/>
    <col min="8968" max="9216" width="9.140625" style="1"/>
    <col min="9217" max="9217" width="0" style="1" hidden="1" customWidth="1"/>
    <col min="9218" max="9218" width="4.7109375" style="1" customWidth="1"/>
    <col min="9219" max="9219" width="34.5703125" style="1" customWidth="1"/>
    <col min="9220" max="9220" width="19.28515625" style="1" customWidth="1"/>
    <col min="9221" max="9221" width="9.140625" style="1"/>
    <col min="9222" max="9222" width="19.7109375" style="1" customWidth="1"/>
    <col min="9223" max="9223" width="14.7109375" style="1" customWidth="1"/>
    <col min="9224" max="9472" width="9.140625" style="1"/>
    <col min="9473" max="9473" width="0" style="1" hidden="1" customWidth="1"/>
    <col min="9474" max="9474" width="4.7109375" style="1" customWidth="1"/>
    <col min="9475" max="9475" width="34.5703125" style="1" customWidth="1"/>
    <col min="9476" max="9476" width="19.28515625" style="1" customWidth="1"/>
    <col min="9477" max="9477" width="9.140625" style="1"/>
    <col min="9478" max="9478" width="19.7109375" style="1" customWidth="1"/>
    <col min="9479" max="9479" width="14.7109375" style="1" customWidth="1"/>
    <col min="9480" max="9728" width="9.140625" style="1"/>
    <col min="9729" max="9729" width="0" style="1" hidden="1" customWidth="1"/>
    <col min="9730" max="9730" width="4.7109375" style="1" customWidth="1"/>
    <col min="9731" max="9731" width="34.5703125" style="1" customWidth="1"/>
    <col min="9732" max="9732" width="19.28515625" style="1" customWidth="1"/>
    <col min="9733" max="9733" width="9.140625" style="1"/>
    <col min="9734" max="9734" width="19.7109375" style="1" customWidth="1"/>
    <col min="9735" max="9735" width="14.7109375" style="1" customWidth="1"/>
    <col min="9736" max="9984" width="9.140625" style="1"/>
    <col min="9985" max="9985" width="0" style="1" hidden="1" customWidth="1"/>
    <col min="9986" max="9986" width="4.7109375" style="1" customWidth="1"/>
    <col min="9987" max="9987" width="34.5703125" style="1" customWidth="1"/>
    <col min="9988" max="9988" width="19.28515625" style="1" customWidth="1"/>
    <col min="9989" max="9989" width="9.140625" style="1"/>
    <col min="9990" max="9990" width="19.7109375" style="1" customWidth="1"/>
    <col min="9991" max="9991" width="14.7109375" style="1" customWidth="1"/>
    <col min="9992" max="10240" width="9.140625" style="1"/>
    <col min="10241" max="10241" width="0" style="1" hidden="1" customWidth="1"/>
    <col min="10242" max="10242" width="4.7109375" style="1" customWidth="1"/>
    <col min="10243" max="10243" width="34.5703125" style="1" customWidth="1"/>
    <col min="10244" max="10244" width="19.28515625" style="1" customWidth="1"/>
    <col min="10245" max="10245" width="9.140625" style="1"/>
    <col min="10246" max="10246" width="19.7109375" style="1" customWidth="1"/>
    <col min="10247" max="10247" width="14.7109375" style="1" customWidth="1"/>
    <col min="10248" max="10496" width="9.140625" style="1"/>
    <col min="10497" max="10497" width="0" style="1" hidden="1" customWidth="1"/>
    <col min="10498" max="10498" width="4.7109375" style="1" customWidth="1"/>
    <col min="10499" max="10499" width="34.5703125" style="1" customWidth="1"/>
    <col min="10500" max="10500" width="19.28515625" style="1" customWidth="1"/>
    <col min="10501" max="10501" width="9.140625" style="1"/>
    <col min="10502" max="10502" width="19.7109375" style="1" customWidth="1"/>
    <col min="10503" max="10503" width="14.7109375" style="1" customWidth="1"/>
    <col min="10504" max="10752" width="9.140625" style="1"/>
    <col min="10753" max="10753" width="0" style="1" hidden="1" customWidth="1"/>
    <col min="10754" max="10754" width="4.7109375" style="1" customWidth="1"/>
    <col min="10755" max="10755" width="34.5703125" style="1" customWidth="1"/>
    <col min="10756" max="10756" width="19.28515625" style="1" customWidth="1"/>
    <col min="10757" max="10757" width="9.140625" style="1"/>
    <col min="10758" max="10758" width="19.7109375" style="1" customWidth="1"/>
    <col min="10759" max="10759" width="14.7109375" style="1" customWidth="1"/>
    <col min="10760" max="11008" width="9.140625" style="1"/>
    <col min="11009" max="11009" width="0" style="1" hidden="1" customWidth="1"/>
    <col min="11010" max="11010" width="4.7109375" style="1" customWidth="1"/>
    <col min="11011" max="11011" width="34.5703125" style="1" customWidth="1"/>
    <col min="11012" max="11012" width="19.28515625" style="1" customWidth="1"/>
    <col min="11013" max="11013" width="9.140625" style="1"/>
    <col min="11014" max="11014" width="19.7109375" style="1" customWidth="1"/>
    <col min="11015" max="11015" width="14.7109375" style="1" customWidth="1"/>
    <col min="11016" max="11264" width="9.140625" style="1"/>
    <col min="11265" max="11265" width="0" style="1" hidden="1" customWidth="1"/>
    <col min="11266" max="11266" width="4.7109375" style="1" customWidth="1"/>
    <col min="11267" max="11267" width="34.5703125" style="1" customWidth="1"/>
    <col min="11268" max="11268" width="19.28515625" style="1" customWidth="1"/>
    <col min="11269" max="11269" width="9.140625" style="1"/>
    <col min="11270" max="11270" width="19.7109375" style="1" customWidth="1"/>
    <col min="11271" max="11271" width="14.7109375" style="1" customWidth="1"/>
    <col min="11272" max="11520" width="9.140625" style="1"/>
    <col min="11521" max="11521" width="0" style="1" hidden="1" customWidth="1"/>
    <col min="11522" max="11522" width="4.7109375" style="1" customWidth="1"/>
    <col min="11523" max="11523" width="34.5703125" style="1" customWidth="1"/>
    <col min="11524" max="11524" width="19.28515625" style="1" customWidth="1"/>
    <col min="11525" max="11525" width="9.140625" style="1"/>
    <col min="11526" max="11526" width="19.7109375" style="1" customWidth="1"/>
    <col min="11527" max="11527" width="14.7109375" style="1" customWidth="1"/>
    <col min="11528" max="11776" width="9.140625" style="1"/>
    <col min="11777" max="11777" width="0" style="1" hidden="1" customWidth="1"/>
    <col min="11778" max="11778" width="4.7109375" style="1" customWidth="1"/>
    <col min="11779" max="11779" width="34.5703125" style="1" customWidth="1"/>
    <col min="11780" max="11780" width="19.28515625" style="1" customWidth="1"/>
    <col min="11781" max="11781" width="9.140625" style="1"/>
    <col min="11782" max="11782" width="19.7109375" style="1" customWidth="1"/>
    <col min="11783" max="11783" width="14.7109375" style="1" customWidth="1"/>
    <col min="11784" max="12032" width="9.140625" style="1"/>
    <col min="12033" max="12033" width="0" style="1" hidden="1" customWidth="1"/>
    <col min="12034" max="12034" width="4.7109375" style="1" customWidth="1"/>
    <col min="12035" max="12035" width="34.5703125" style="1" customWidth="1"/>
    <col min="12036" max="12036" width="19.28515625" style="1" customWidth="1"/>
    <col min="12037" max="12037" width="9.140625" style="1"/>
    <col min="12038" max="12038" width="19.7109375" style="1" customWidth="1"/>
    <col min="12039" max="12039" width="14.7109375" style="1" customWidth="1"/>
    <col min="12040" max="12288" width="9.140625" style="1"/>
    <col min="12289" max="12289" width="0" style="1" hidden="1" customWidth="1"/>
    <col min="12290" max="12290" width="4.7109375" style="1" customWidth="1"/>
    <col min="12291" max="12291" width="34.5703125" style="1" customWidth="1"/>
    <col min="12292" max="12292" width="19.28515625" style="1" customWidth="1"/>
    <col min="12293" max="12293" width="9.140625" style="1"/>
    <col min="12294" max="12294" width="19.7109375" style="1" customWidth="1"/>
    <col min="12295" max="12295" width="14.7109375" style="1" customWidth="1"/>
    <col min="12296" max="12544" width="9.140625" style="1"/>
    <col min="12545" max="12545" width="0" style="1" hidden="1" customWidth="1"/>
    <col min="12546" max="12546" width="4.7109375" style="1" customWidth="1"/>
    <col min="12547" max="12547" width="34.5703125" style="1" customWidth="1"/>
    <col min="12548" max="12548" width="19.28515625" style="1" customWidth="1"/>
    <col min="12549" max="12549" width="9.140625" style="1"/>
    <col min="12550" max="12550" width="19.7109375" style="1" customWidth="1"/>
    <col min="12551" max="12551" width="14.7109375" style="1" customWidth="1"/>
    <col min="12552" max="12800" width="9.140625" style="1"/>
    <col min="12801" max="12801" width="0" style="1" hidden="1" customWidth="1"/>
    <col min="12802" max="12802" width="4.7109375" style="1" customWidth="1"/>
    <col min="12803" max="12803" width="34.5703125" style="1" customWidth="1"/>
    <col min="12804" max="12804" width="19.28515625" style="1" customWidth="1"/>
    <col min="12805" max="12805" width="9.140625" style="1"/>
    <col min="12806" max="12806" width="19.7109375" style="1" customWidth="1"/>
    <col min="12807" max="12807" width="14.7109375" style="1" customWidth="1"/>
    <col min="12808" max="13056" width="9.140625" style="1"/>
    <col min="13057" max="13057" width="0" style="1" hidden="1" customWidth="1"/>
    <col min="13058" max="13058" width="4.7109375" style="1" customWidth="1"/>
    <col min="13059" max="13059" width="34.5703125" style="1" customWidth="1"/>
    <col min="13060" max="13060" width="19.28515625" style="1" customWidth="1"/>
    <col min="13061" max="13061" width="9.140625" style="1"/>
    <col min="13062" max="13062" width="19.7109375" style="1" customWidth="1"/>
    <col min="13063" max="13063" width="14.7109375" style="1" customWidth="1"/>
    <col min="13064" max="13312" width="9.140625" style="1"/>
    <col min="13313" max="13313" width="0" style="1" hidden="1" customWidth="1"/>
    <col min="13314" max="13314" width="4.7109375" style="1" customWidth="1"/>
    <col min="13315" max="13315" width="34.5703125" style="1" customWidth="1"/>
    <col min="13316" max="13316" width="19.28515625" style="1" customWidth="1"/>
    <col min="13317" max="13317" width="9.140625" style="1"/>
    <col min="13318" max="13318" width="19.7109375" style="1" customWidth="1"/>
    <col min="13319" max="13319" width="14.7109375" style="1" customWidth="1"/>
    <col min="13320" max="13568" width="9.140625" style="1"/>
    <col min="13569" max="13569" width="0" style="1" hidden="1" customWidth="1"/>
    <col min="13570" max="13570" width="4.7109375" style="1" customWidth="1"/>
    <col min="13571" max="13571" width="34.5703125" style="1" customWidth="1"/>
    <col min="13572" max="13572" width="19.28515625" style="1" customWidth="1"/>
    <col min="13573" max="13573" width="9.140625" style="1"/>
    <col min="13574" max="13574" width="19.7109375" style="1" customWidth="1"/>
    <col min="13575" max="13575" width="14.7109375" style="1" customWidth="1"/>
    <col min="13576" max="13824" width="9.140625" style="1"/>
    <col min="13825" max="13825" width="0" style="1" hidden="1" customWidth="1"/>
    <col min="13826" max="13826" width="4.7109375" style="1" customWidth="1"/>
    <col min="13827" max="13827" width="34.5703125" style="1" customWidth="1"/>
    <col min="13828" max="13828" width="19.28515625" style="1" customWidth="1"/>
    <col min="13829" max="13829" width="9.140625" style="1"/>
    <col min="13830" max="13830" width="19.7109375" style="1" customWidth="1"/>
    <col min="13831" max="13831" width="14.7109375" style="1" customWidth="1"/>
    <col min="13832" max="14080" width="9.140625" style="1"/>
    <col min="14081" max="14081" width="0" style="1" hidden="1" customWidth="1"/>
    <col min="14082" max="14082" width="4.7109375" style="1" customWidth="1"/>
    <col min="14083" max="14083" width="34.5703125" style="1" customWidth="1"/>
    <col min="14084" max="14084" width="19.28515625" style="1" customWidth="1"/>
    <col min="14085" max="14085" width="9.140625" style="1"/>
    <col min="14086" max="14086" width="19.7109375" style="1" customWidth="1"/>
    <col min="14087" max="14087" width="14.7109375" style="1" customWidth="1"/>
    <col min="14088" max="14336" width="9.140625" style="1"/>
    <col min="14337" max="14337" width="0" style="1" hidden="1" customWidth="1"/>
    <col min="14338" max="14338" width="4.7109375" style="1" customWidth="1"/>
    <col min="14339" max="14339" width="34.5703125" style="1" customWidth="1"/>
    <col min="14340" max="14340" width="19.28515625" style="1" customWidth="1"/>
    <col min="14341" max="14341" width="9.140625" style="1"/>
    <col min="14342" max="14342" width="19.7109375" style="1" customWidth="1"/>
    <col min="14343" max="14343" width="14.7109375" style="1" customWidth="1"/>
    <col min="14344" max="14592" width="9.140625" style="1"/>
    <col min="14593" max="14593" width="0" style="1" hidden="1" customWidth="1"/>
    <col min="14594" max="14594" width="4.7109375" style="1" customWidth="1"/>
    <col min="14595" max="14595" width="34.5703125" style="1" customWidth="1"/>
    <col min="14596" max="14596" width="19.28515625" style="1" customWidth="1"/>
    <col min="14597" max="14597" width="9.140625" style="1"/>
    <col min="14598" max="14598" width="19.7109375" style="1" customWidth="1"/>
    <col min="14599" max="14599" width="14.7109375" style="1" customWidth="1"/>
    <col min="14600" max="14848" width="9.140625" style="1"/>
    <col min="14849" max="14849" width="0" style="1" hidden="1" customWidth="1"/>
    <col min="14850" max="14850" width="4.7109375" style="1" customWidth="1"/>
    <col min="14851" max="14851" width="34.5703125" style="1" customWidth="1"/>
    <col min="14852" max="14852" width="19.28515625" style="1" customWidth="1"/>
    <col min="14853" max="14853" width="9.140625" style="1"/>
    <col min="14854" max="14854" width="19.7109375" style="1" customWidth="1"/>
    <col min="14855" max="14855" width="14.7109375" style="1" customWidth="1"/>
    <col min="14856" max="15104" width="9.140625" style="1"/>
    <col min="15105" max="15105" width="0" style="1" hidden="1" customWidth="1"/>
    <col min="15106" max="15106" width="4.7109375" style="1" customWidth="1"/>
    <col min="15107" max="15107" width="34.5703125" style="1" customWidth="1"/>
    <col min="15108" max="15108" width="19.28515625" style="1" customWidth="1"/>
    <col min="15109" max="15109" width="9.140625" style="1"/>
    <col min="15110" max="15110" width="19.7109375" style="1" customWidth="1"/>
    <col min="15111" max="15111" width="14.7109375" style="1" customWidth="1"/>
    <col min="15112" max="15360" width="9.140625" style="1"/>
    <col min="15361" max="15361" width="0" style="1" hidden="1" customWidth="1"/>
    <col min="15362" max="15362" width="4.7109375" style="1" customWidth="1"/>
    <col min="15363" max="15363" width="34.5703125" style="1" customWidth="1"/>
    <col min="15364" max="15364" width="19.28515625" style="1" customWidth="1"/>
    <col min="15365" max="15365" width="9.140625" style="1"/>
    <col min="15366" max="15366" width="19.7109375" style="1" customWidth="1"/>
    <col min="15367" max="15367" width="14.7109375" style="1" customWidth="1"/>
    <col min="15368" max="15616" width="9.140625" style="1"/>
    <col min="15617" max="15617" width="0" style="1" hidden="1" customWidth="1"/>
    <col min="15618" max="15618" width="4.7109375" style="1" customWidth="1"/>
    <col min="15619" max="15619" width="34.5703125" style="1" customWidth="1"/>
    <col min="15620" max="15620" width="19.28515625" style="1" customWidth="1"/>
    <col min="15621" max="15621" width="9.140625" style="1"/>
    <col min="15622" max="15622" width="19.7109375" style="1" customWidth="1"/>
    <col min="15623" max="15623" width="14.7109375" style="1" customWidth="1"/>
    <col min="15624" max="15872" width="9.140625" style="1"/>
    <col min="15873" max="15873" width="0" style="1" hidden="1" customWidth="1"/>
    <col min="15874" max="15874" width="4.7109375" style="1" customWidth="1"/>
    <col min="15875" max="15875" width="34.5703125" style="1" customWidth="1"/>
    <col min="15876" max="15876" width="19.28515625" style="1" customWidth="1"/>
    <col min="15877" max="15877" width="9.140625" style="1"/>
    <col min="15878" max="15878" width="19.7109375" style="1" customWidth="1"/>
    <col min="15879" max="15879" width="14.7109375" style="1" customWidth="1"/>
    <col min="15880" max="16128" width="9.140625" style="1"/>
    <col min="16129" max="16129" width="0" style="1" hidden="1" customWidth="1"/>
    <col min="16130" max="16130" width="4.7109375" style="1" customWidth="1"/>
    <col min="16131" max="16131" width="34.5703125" style="1" customWidth="1"/>
    <col min="16132" max="16132" width="19.28515625" style="1" customWidth="1"/>
    <col min="16133" max="16133" width="9.140625" style="1"/>
    <col min="16134" max="16134" width="19.7109375" style="1" customWidth="1"/>
    <col min="16135" max="16135" width="14.7109375" style="1" customWidth="1"/>
    <col min="16136" max="16384" width="9.140625" style="1"/>
  </cols>
  <sheetData>
    <row r="1" spans="2:7" ht="15" customHeight="1">
      <c r="B1" s="84" t="s">
        <v>0</v>
      </c>
      <c r="C1" s="84"/>
      <c r="D1" s="84"/>
      <c r="E1" s="84"/>
      <c r="F1" s="84"/>
      <c r="G1" s="84"/>
    </row>
    <row r="2" spans="2:7" ht="25.5" customHeight="1">
      <c r="B2" s="85" t="s">
        <v>1</v>
      </c>
      <c r="C2" s="85"/>
      <c r="D2" s="85"/>
      <c r="E2" s="85"/>
      <c r="F2" s="85"/>
      <c r="G2" s="85"/>
    </row>
    <row r="3" spans="2:7" ht="10.5" customHeight="1">
      <c r="B3" s="2"/>
      <c r="C3" s="86" t="s">
        <v>2</v>
      </c>
      <c r="D3" s="86"/>
      <c r="E3" s="86"/>
      <c r="F3" s="86"/>
      <c r="G3" s="86"/>
    </row>
    <row r="4" spans="2:7" ht="11.25" customHeight="1">
      <c r="B4" s="3" t="s">
        <v>3</v>
      </c>
      <c r="C4" s="87"/>
      <c r="D4" s="87"/>
      <c r="E4" s="87"/>
      <c r="F4" s="87"/>
      <c r="G4" s="4" t="s">
        <v>4</v>
      </c>
    </row>
    <row r="5" spans="2:7">
      <c r="B5" s="5">
        <v>1</v>
      </c>
      <c r="C5" s="82" t="s">
        <v>5</v>
      </c>
      <c r="D5" s="82"/>
      <c r="E5" s="82"/>
      <c r="F5" s="82"/>
      <c r="G5" s="6"/>
    </row>
    <row r="6" spans="2:7">
      <c r="B6" s="5"/>
      <c r="C6" s="81" t="s">
        <v>6</v>
      </c>
      <c r="D6" s="81"/>
      <c r="E6" s="81"/>
      <c r="F6" s="81"/>
      <c r="G6" s="6">
        <v>1242.3399999999999</v>
      </c>
    </row>
    <row r="7" spans="2:7">
      <c r="B7" s="5"/>
      <c r="C7" s="81" t="s">
        <v>7</v>
      </c>
      <c r="D7" s="81"/>
      <c r="E7" s="81"/>
      <c r="F7" s="81"/>
      <c r="G7" s="6">
        <v>1179.1400000000001</v>
      </c>
    </row>
    <row r="8" spans="2:7" ht="27.75" customHeight="1">
      <c r="B8" s="5"/>
      <c r="C8" s="70" t="s">
        <v>8</v>
      </c>
      <c r="D8" s="71"/>
      <c r="E8" s="71"/>
      <c r="F8" s="72"/>
      <c r="G8" s="6">
        <v>19.57</v>
      </c>
    </row>
    <row r="9" spans="2:7" ht="17.25" customHeight="1">
      <c r="B9" s="5">
        <v>3</v>
      </c>
      <c r="C9" s="73" t="s">
        <v>9</v>
      </c>
      <c r="D9" s="88"/>
      <c r="E9" s="88"/>
      <c r="F9" s="88"/>
      <c r="G9" s="7">
        <f>G10+G11+G12+G13+G14+G15+G16+G17+G18+G19+G21+G20+G22</f>
        <v>1019.5300000000001</v>
      </c>
    </row>
    <row r="10" spans="2:7" ht="17.25" customHeight="1">
      <c r="B10" s="5"/>
      <c r="C10" s="81" t="s">
        <v>10</v>
      </c>
      <c r="D10" s="81"/>
      <c r="E10" s="81"/>
      <c r="F10" s="81"/>
      <c r="G10" s="6">
        <v>655.16999999999996</v>
      </c>
    </row>
    <row r="11" spans="2:7">
      <c r="B11" s="5"/>
      <c r="C11" s="82" t="s">
        <v>11</v>
      </c>
      <c r="D11" s="89"/>
      <c r="E11" s="89"/>
      <c r="F11" s="89"/>
      <c r="G11" s="7">
        <v>13.27</v>
      </c>
    </row>
    <row r="12" spans="2:7" ht="18" customHeight="1">
      <c r="B12" s="5"/>
      <c r="C12" s="81" t="s">
        <v>12</v>
      </c>
      <c r="D12" s="81"/>
      <c r="E12" s="81"/>
      <c r="F12" s="81"/>
      <c r="G12" s="6">
        <v>90.24</v>
      </c>
    </row>
    <row r="13" spans="2:7" ht="27" customHeight="1">
      <c r="B13" s="5"/>
      <c r="C13" s="81" t="s">
        <v>13</v>
      </c>
      <c r="D13" s="81"/>
      <c r="E13" s="81"/>
      <c r="F13" s="81"/>
      <c r="G13" s="6">
        <v>58.31</v>
      </c>
    </row>
    <row r="14" spans="2:7" ht="15.75" customHeight="1">
      <c r="B14" s="5"/>
      <c r="C14" s="81" t="s">
        <v>14</v>
      </c>
      <c r="D14" s="81"/>
      <c r="E14" s="81"/>
      <c r="F14" s="81"/>
      <c r="G14" s="6">
        <v>73.510000000000005</v>
      </c>
    </row>
    <row r="15" spans="2:7" ht="20.25" customHeight="1">
      <c r="B15" s="5"/>
      <c r="C15" s="93" t="s">
        <v>15</v>
      </c>
      <c r="D15" s="93"/>
      <c r="E15" s="93"/>
      <c r="F15" s="93"/>
      <c r="G15" s="6">
        <v>36.83</v>
      </c>
    </row>
    <row r="16" spans="2:7" ht="15" customHeight="1">
      <c r="B16" s="5"/>
      <c r="C16" s="70" t="s">
        <v>16</v>
      </c>
      <c r="D16" s="71"/>
      <c r="E16" s="71"/>
      <c r="F16" s="72"/>
      <c r="G16" s="6">
        <v>36</v>
      </c>
    </row>
    <row r="17" spans="2:7" ht="18" customHeight="1">
      <c r="B17" s="5"/>
      <c r="C17" s="94" t="s">
        <v>17</v>
      </c>
      <c r="D17" s="95"/>
      <c r="E17" s="95"/>
      <c r="F17" s="96"/>
      <c r="G17" s="6">
        <v>0.66</v>
      </c>
    </row>
    <row r="18" spans="2:7" ht="13.5" customHeight="1">
      <c r="B18" s="5"/>
      <c r="C18" s="70" t="s">
        <v>18</v>
      </c>
      <c r="D18" s="71"/>
      <c r="E18" s="71"/>
      <c r="F18" s="72"/>
      <c r="G18" s="6">
        <v>6.05</v>
      </c>
    </row>
    <row r="19" spans="2:7" ht="16.5" customHeight="1">
      <c r="B19" s="5"/>
      <c r="C19" s="70" t="s">
        <v>19</v>
      </c>
      <c r="D19" s="71"/>
      <c r="E19" s="71"/>
      <c r="F19" s="72"/>
      <c r="G19" s="6">
        <v>15.12</v>
      </c>
    </row>
    <row r="20" spans="2:7" ht="16.5" customHeight="1">
      <c r="B20" s="5"/>
      <c r="C20" s="70" t="s">
        <v>20</v>
      </c>
      <c r="D20" s="71"/>
      <c r="E20" s="71"/>
      <c r="F20" s="72"/>
      <c r="G20" s="6">
        <v>4.2</v>
      </c>
    </row>
    <row r="21" spans="2:7" ht="14.25" customHeight="1">
      <c r="B21" s="5"/>
      <c r="C21" s="70" t="s">
        <v>21</v>
      </c>
      <c r="D21" s="71"/>
      <c r="E21" s="71"/>
      <c r="F21" s="72"/>
      <c r="G21" s="6">
        <v>22.84</v>
      </c>
    </row>
    <row r="22" spans="2:7" ht="14.25" customHeight="1">
      <c r="B22" s="5"/>
      <c r="C22" s="70" t="s">
        <v>22</v>
      </c>
      <c r="D22" s="71"/>
      <c r="E22" s="71"/>
      <c r="F22" s="72"/>
      <c r="G22" s="6">
        <v>7.33</v>
      </c>
    </row>
    <row r="23" spans="2:7" ht="20.25" customHeight="1">
      <c r="B23" s="5">
        <v>4</v>
      </c>
      <c r="C23" s="73" t="s">
        <v>23</v>
      </c>
      <c r="D23" s="73"/>
      <c r="E23" s="73"/>
      <c r="F23" s="73"/>
      <c r="G23" s="7">
        <v>375.61</v>
      </c>
    </row>
    <row r="24" spans="2:7" ht="18.75" customHeight="1">
      <c r="B24" s="5">
        <v>5</v>
      </c>
      <c r="C24" s="90" t="s">
        <v>24</v>
      </c>
      <c r="D24" s="91"/>
      <c r="E24" s="91"/>
      <c r="F24" s="92"/>
      <c r="G24" s="7">
        <v>211.93</v>
      </c>
    </row>
    <row r="25" spans="2:7" ht="12" customHeight="1">
      <c r="B25" s="5"/>
      <c r="C25" s="74"/>
      <c r="D25" s="75"/>
      <c r="E25" s="75"/>
      <c r="F25" s="76"/>
      <c r="G25" s="7"/>
    </row>
    <row r="26" spans="2:7" ht="26.25" customHeight="1">
      <c r="B26" s="8">
        <v>6</v>
      </c>
      <c r="C26" s="77" t="s">
        <v>25</v>
      </c>
      <c r="D26" s="77"/>
      <c r="E26" s="77"/>
      <c r="F26" s="77"/>
      <c r="G26" s="9">
        <v>232.67</v>
      </c>
    </row>
    <row r="27" spans="2:7" ht="26.25" customHeight="1">
      <c r="B27" s="8">
        <v>7</v>
      </c>
      <c r="C27" s="78" t="s">
        <v>26</v>
      </c>
      <c r="D27" s="78"/>
      <c r="E27" s="78"/>
      <c r="F27" s="78"/>
      <c r="G27" s="9">
        <f>G23+G9-G7-G8</f>
        <v>196.43</v>
      </c>
    </row>
    <row r="28" spans="2:7" ht="11.25" customHeight="1">
      <c r="B28" s="79" t="s">
        <v>27</v>
      </c>
      <c r="C28" s="79"/>
      <c r="D28" s="79"/>
      <c r="E28" s="79"/>
      <c r="F28" s="79"/>
      <c r="G28" s="79"/>
    </row>
    <row r="29" spans="2:7">
      <c r="B29" s="10" t="s">
        <v>3</v>
      </c>
      <c r="C29" s="80" t="s">
        <v>28</v>
      </c>
      <c r="D29" s="80"/>
      <c r="E29" s="80"/>
      <c r="F29" s="80"/>
      <c r="G29" s="11" t="s">
        <v>29</v>
      </c>
    </row>
    <row r="30" spans="2:7" ht="15.75" customHeight="1">
      <c r="B30" s="10">
        <v>1</v>
      </c>
      <c r="C30" s="81" t="s">
        <v>30</v>
      </c>
      <c r="D30" s="81"/>
      <c r="E30" s="81"/>
      <c r="F30" s="81"/>
      <c r="G30" s="6">
        <v>5.82</v>
      </c>
    </row>
    <row r="31" spans="2:7" ht="14.25" customHeight="1">
      <c r="B31" s="10">
        <v>2</v>
      </c>
      <c r="C31" s="70" t="s">
        <v>31</v>
      </c>
      <c r="D31" s="71"/>
      <c r="E31" s="71"/>
      <c r="F31" s="72"/>
      <c r="G31" s="6">
        <v>2.77</v>
      </c>
    </row>
    <row r="32" spans="2:7" ht="14.25" customHeight="1">
      <c r="B32" s="10">
        <v>3</v>
      </c>
      <c r="C32" s="70" t="s">
        <v>32</v>
      </c>
      <c r="D32" s="71"/>
      <c r="E32" s="71"/>
      <c r="F32" s="72"/>
      <c r="G32" s="6">
        <v>4.68</v>
      </c>
    </row>
    <row r="33" spans="1:8" ht="13.5" customHeight="1">
      <c r="B33" s="5"/>
      <c r="C33" s="82" t="s">
        <v>33</v>
      </c>
      <c r="D33" s="82"/>
      <c r="E33" s="82"/>
      <c r="F33" s="82"/>
      <c r="G33" s="7">
        <f>SUM(G30:G32)</f>
        <v>13.27</v>
      </c>
    </row>
    <row r="34" spans="1:8" ht="12.75" customHeight="1">
      <c r="B34" s="83" t="s">
        <v>34</v>
      </c>
      <c r="C34" s="83"/>
      <c r="D34" s="83"/>
      <c r="E34" s="83"/>
      <c r="F34" s="83"/>
      <c r="G34" s="83"/>
    </row>
    <row r="35" spans="1:8" ht="14.25" customHeight="1">
      <c r="B35" s="12" t="s">
        <v>35</v>
      </c>
      <c r="C35" s="66" t="s">
        <v>36</v>
      </c>
      <c r="D35" s="66"/>
      <c r="E35" s="66"/>
      <c r="F35" s="66"/>
      <c r="G35" s="11" t="s">
        <v>29</v>
      </c>
    </row>
    <row r="36" spans="1:8" ht="14.25" customHeight="1">
      <c r="A36" s="2"/>
      <c r="B36" s="13">
        <v>1</v>
      </c>
      <c r="C36" s="65" t="s">
        <v>37</v>
      </c>
      <c r="D36" s="65"/>
      <c r="E36" s="65"/>
      <c r="F36" s="65"/>
      <c r="G36" s="14">
        <v>166.59</v>
      </c>
    </row>
    <row r="37" spans="1:8" ht="13.5" customHeight="1">
      <c r="A37" s="2"/>
      <c r="B37" s="13">
        <v>2</v>
      </c>
      <c r="C37" s="65" t="s">
        <v>38</v>
      </c>
      <c r="D37" s="65"/>
      <c r="E37" s="65"/>
      <c r="F37" s="65"/>
      <c r="G37" s="14">
        <v>266.27</v>
      </c>
    </row>
    <row r="38" spans="1:8">
      <c r="A38" s="2"/>
      <c r="B38" s="13">
        <v>3</v>
      </c>
      <c r="C38" s="65" t="s">
        <v>39</v>
      </c>
      <c r="D38" s="65"/>
      <c r="E38" s="65"/>
      <c r="F38" s="65"/>
      <c r="G38" s="14">
        <v>137.62</v>
      </c>
    </row>
    <row r="39" spans="1:8">
      <c r="A39" s="2"/>
      <c r="B39" s="13">
        <v>4</v>
      </c>
      <c r="C39" s="65" t="s">
        <v>40</v>
      </c>
      <c r="D39" s="65"/>
      <c r="E39" s="65"/>
      <c r="F39" s="65"/>
      <c r="G39" s="14">
        <v>84.69</v>
      </c>
    </row>
    <row r="40" spans="1:8" ht="17.25" customHeight="1">
      <c r="A40" s="2"/>
      <c r="B40" s="66" t="s">
        <v>33</v>
      </c>
      <c r="C40" s="66"/>
      <c r="D40" s="66"/>
      <c r="E40" s="66"/>
      <c r="F40" s="66"/>
      <c r="G40" s="15">
        <f>G36+G37+G38+G39</f>
        <v>655.17000000000007</v>
      </c>
    </row>
    <row r="41" spans="1:8" ht="27" customHeight="1">
      <c r="A41" s="2"/>
      <c r="B41" s="67" t="s">
        <v>41</v>
      </c>
      <c r="C41" s="67"/>
      <c r="D41" s="67"/>
      <c r="E41" s="67"/>
      <c r="F41" s="67"/>
      <c r="G41" s="67"/>
      <c r="H41" s="16"/>
    </row>
    <row r="42" spans="1:8">
      <c r="A42" s="2"/>
      <c r="B42" s="68" t="s">
        <v>42</v>
      </c>
      <c r="C42" s="68"/>
      <c r="D42" s="68"/>
      <c r="E42" s="68"/>
      <c r="F42" s="68"/>
      <c r="G42" s="17"/>
    </row>
    <row r="43" spans="1:8">
      <c r="A43" s="2"/>
      <c r="B43" s="62" t="s">
        <v>43</v>
      </c>
      <c r="C43" s="62"/>
      <c r="D43" s="62"/>
      <c r="E43" s="62"/>
      <c r="F43" s="62"/>
      <c r="G43" s="17"/>
    </row>
    <row r="44" spans="1:8">
      <c r="A44" s="2"/>
      <c r="B44" s="62" t="s">
        <v>127</v>
      </c>
      <c r="C44" s="62"/>
      <c r="D44" s="62"/>
      <c r="E44" s="62"/>
      <c r="F44" s="62"/>
      <c r="G44" s="62"/>
    </row>
    <row r="45" spans="1:8">
      <c r="A45" s="2"/>
      <c r="B45" s="62" t="s">
        <v>44</v>
      </c>
      <c r="C45" s="62"/>
      <c r="D45" s="62"/>
      <c r="E45" s="62"/>
      <c r="F45" s="62"/>
      <c r="G45" s="17"/>
    </row>
    <row r="46" spans="1:8">
      <c r="A46" s="2"/>
      <c r="B46" s="62" t="s">
        <v>45</v>
      </c>
      <c r="C46" s="62"/>
      <c r="D46" s="62"/>
      <c r="E46" s="62"/>
      <c r="F46" s="62"/>
      <c r="G46" s="17"/>
    </row>
    <row r="47" spans="1:8" ht="12" customHeight="1">
      <c r="A47" s="2"/>
      <c r="B47" s="69" t="s">
        <v>46</v>
      </c>
      <c r="C47" s="69"/>
      <c r="D47" s="69"/>
      <c r="E47" s="69"/>
      <c r="F47" s="69"/>
      <c r="G47" s="69"/>
      <c r="H47" s="18"/>
    </row>
    <row r="48" spans="1:8" ht="25.5" customHeight="1">
      <c r="A48" s="2"/>
      <c r="B48" s="62" t="s">
        <v>47</v>
      </c>
      <c r="C48" s="62"/>
      <c r="D48" s="62"/>
      <c r="E48" s="62"/>
      <c r="F48" s="62"/>
      <c r="G48" s="62"/>
      <c r="H48" s="18"/>
    </row>
    <row r="49" spans="1:8">
      <c r="A49" s="2"/>
      <c r="B49" s="62" t="s">
        <v>48</v>
      </c>
      <c r="C49" s="62"/>
      <c r="D49" s="62"/>
      <c r="E49" s="62"/>
      <c r="F49" s="62"/>
      <c r="G49" s="62"/>
    </row>
    <row r="50" spans="1:8" ht="26.25" customHeight="1">
      <c r="B50" s="62" t="s">
        <v>49</v>
      </c>
      <c r="C50" s="62"/>
      <c r="D50" s="62"/>
      <c r="E50" s="62"/>
      <c r="F50" s="62"/>
      <c r="G50" s="62"/>
      <c r="H50" s="18"/>
    </row>
    <row r="51" spans="1:8" ht="27.75" customHeight="1">
      <c r="B51" s="19"/>
      <c r="C51" s="63" t="s">
        <v>50</v>
      </c>
      <c r="D51" s="63"/>
      <c r="E51" s="63"/>
      <c r="F51" s="63"/>
      <c r="G51" s="19"/>
    </row>
    <row r="52" spans="1:8" ht="6" customHeight="1"/>
    <row r="53" spans="1:8" ht="19.5" customHeight="1">
      <c r="B53" s="64" t="s">
        <v>51</v>
      </c>
      <c r="C53" s="64"/>
      <c r="D53" s="64"/>
      <c r="E53" s="20"/>
      <c r="F53" s="64" t="s">
        <v>52</v>
      </c>
      <c r="G53" s="64"/>
    </row>
    <row r="55" spans="1:8">
      <c r="B55" s="18"/>
      <c r="C55" s="21"/>
      <c r="D55" s="21"/>
      <c r="E55" s="21"/>
      <c r="F55" s="21"/>
      <c r="G55" s="22"/>
    </row>
    <row r="56" spans="1:8" ht="15.75">
      <c r="B56" s="84" t="s">
        <v>0</v>
      </c>
      <c r="C56" s="84"/>
      <c r="D56" s="84"/>
      <c r="E56" s="84"/>
      <c r="F56" s="84"/>
      <c r="G56" s="84"/>
    </row>
    <row r="57" spans="1:8" ht="30.75" customHeight="1">
      <c r="B57" s="147" t="s">
        <v>143</v>
      </c>
      <c r="C57" s="147"/>
      <c r="D57" s="147"/>
      <c r="E57" s="147"/>
      <c r="F57" s="147"/>
      <c r="G57" s="147"/>
    </row>
    <row r="58" spans="1:8">
      <c r="B58" s="2"/>
      <c r="C58" s="86" t="s">
        <v>2</v>
      </c>
      <c r="D58" s="86"/>
      <c r="E58" s="86"/>
      <c r="F58" s="86"/>
      <c r="G58" s="86"/>
    </row>
    <row r="59" spans="1:8" ht="18">
      <c r="B59" s="3" t="s">
        <v>3</v>
      </c>
      <c r="C59" s="87"/>
      <c r="D59" s="87"/>
      <c r="E59" s="87"/>
      <c r="F59" s="87"/>
      <c r="G59" s="4" t="s">
        <v>4</v>
      </c>
    </row>
    <row r="60" spans="1:8">
      <c r="B60" s="5"/>
      <c r="C60" s="70"/>
      <c r="D60" s="71"/>
      <c r="E60" s="71"/>
      <c r="F60" s="72"/>
      <c r="G60" s="6"/>
    </row>
    <row r="61" spans="1:8">
      <c r="B61" s="5">
        <v>1</v>
      </c>
      <c r="C61" s="73" t="s">
        <v>128</v>
      </c>
      <c r="D61" s="88"/>
      <c r="E61" s="88"/>
      <c r="F61" s="88"/>
      <c r="G61" s="7">
        <f>G62+G63+G64+G65+G66+G67</f>
        <v>617.28000000000009</v>
      </c>
    </row>
    <row r="62" spans="1:8">
      <c r="B62" s="5"/>
      <c r="C62" s="81" t="s">
        <v>10</v>
      </c>
      <c r="D62" s="81"/>
      <c r="E62" s="81"/>
      <c r="F62" s="81"/>
      <c r="G62" s="6">
        <f>G84</f>
        <v>405.30000000000007</v>
      </c>
    </row>
    <row r="63" spans="1:8">
      <c r="B63" s="5">
        <v>2</v>
      </c>
      <c r="C63" s="73" t="s">
        <v>142</v>
      </c>
      <c r="D63" s="144"/>
      <c r="E63" s="144"/>
      <c r="F63" s="144"/>
      <c r="G63" s="7">
        <f>G76</f>
        <v>16.47</v>
      </c>
    </row>
    <row r="64" spans="1:8">
      <c r="B64" s="5"/>
      <c r="C64" s="81" t="s">
        <v>12</v>
      </c>
      <c r="D64" s="81"/>
      <c r="E64" s="81"/>
      <c r="F64" s="81"/>
      <c r="G64" s="6">
        <v>30.64</v>
      </c>
    </row>
    <row r="65" spans="2:8" ht="24" customHeight="1">
      <c r="B65" s="5"/>
      <c r="C65" s="81" t="s">
        <v>13</v>
      </c>
      <c r="D65" s="81"/>
      <c r="E65" s="81"/>
      <c r="F65" s="81"/>
      <c r="G65" s="6">
        <v>68.58</v>
      </c>
    </row>
    <row r="66" spans="2:8">
      <c r="B66" s="5"/>
      <c r="C66" s="81" t="s">
        <v>14</v>
      </c>
      <c r="D66" s="81"/>
      <c r="E66" s="81"/>
      <c r="F66" s="81"/>
      <c r="G66" s="6">
        <v>81.150000000000006</v>
      </c>
    </row>
    <row r="67" spans="2:8">
      <c r="B67" s="5"/>
      <c r="C67" s="70" t="s">
        <v>19</v>
      </c>
      <c r="D67" s="71"/>
      <c r="E67" s="71"/>
      <c r="F67" s="72"/>
      <c r="G67" s="6">
        <v>15.14</v>
      </c>
    </row>
    <row r="68" spans="2:8">
      <c r="B68" s="5"/>
      <c r="C68" s="54"/>
      <c r="D68" s="55"/>
      <c r="E68" s="55"/>
      <c r="F68" s="56"/>
      <c r="G68" s="6"/>
    </row>
    <row r="69" spans="2:8" ht="22.5" customHeight="1">
      <c r="B69" s="57">
        <v>5</v>
      </c>
      <c r="C69" s="73" t="s">
        <v>137</v>
      </c>
      <c r="D69" s="73"/>
      <c r="E69" s="73"/>
      <c r="F69" s="73"/>
      <c r="G69" s="58">
        <v>782</v>
      </c>
    </row>
    <row r="70" spans="2:8" ht="21" customHeight="1">
      <c r="B70" s="57">
        <v>4</v>
      </c>
      <c r="C70" s="73" t="s">
        <v>138</v>
      </c>
      <c r="D70" s="73"/>
      <c r="E70" s="73"/>
      <c r="F70" s="73"/>
      <c r="G70" s="59">
        <v>196.43</v>
      </c>
    </row>
    <row r="71" spans="2:8" ht="15" customHeight="1">
      <c r="B71" s="60">
        <v>7</v>
      </c>
      <c r="C71" s="78" t="s">
        <v>141</v>
      </c>
      <c r="D71" s="78"/>
      <c r="E71" s="78"/>
      <c r="F71" s="78"/>
      <c r="G71" s="61">
        <f>G70+G61-G69</f>
        <v>31.710000000000036</v>
      </c>
    </row>
    <row r="72" spans="2:8">
      <c r="B72" s="52" t="s">
        <v>3</v>
      </c>
      <c r="C72" s="80" t="s">
        <v>130</v>
      </c>
      <c r="D72" s="80"/>
      <c r="E72" s="80"/>
      <c r="F72" s="80"/>
      <c r="G72" s="51" t="s">
        <v>29</v>
      </c>
    </row>
    <row r="73" spans="2:8">
      <c r="B73" s="52">
        <v>1</v>
      </c>
      <c r="C73" s="81" t="s">
        <v>131</v>
      </c>
      <c r="D73" s="81"/>
      <c r="E73" s="81"/>
      <c r="F73" s="81"/>
      <c r="G73" s="6">
        <v>9.74</v>
      </c>
    </row>
    <row r="74" spans="2:8">
      <c r="B74" s="52">
        <v>2</v>
      </c>
      <c r="C74" s="97" t="s">
        <v>135</v>
      </c>
      <c r="D74" s="97"/>
      <c r="E74" s="97"/>
      <c r="F74" s="97"/>
      <c r="G74" s="6">
        <v>4.93</v>
      </c>
    </row>
    <row r="75" spans="2:8">
      <c r="B75" s="52">
        <v>3</v>
      </c>
      <c r="C75" s="70" t="s">
        <v>136</v>
      </c>
      <c r="D75" s="71"/>
      <c r="E75" s="71"/>
      <c r="F75" s="72"/>
      <c r="G75" s="6">
        <v>1.8</v>
      </c>
    </row>
    <row r="76" spans="2:8">
      <c r="B76" s="5"/>
      <c r="C76" s="82" t="s">
        <v>33</v>
      </c>
      <c r="D76" s="82"/>
      <c r="E76" s="82"/>
      <c r="F76" s="82"/>
      <c r="G76" s="7">
        <f>SUM(G73:G75)</f>
        <v>16.47</v>
      </c>
    </row>
    <row r="77" spans="2:8">
      <c r="B77" s="83" t="s">
        <v>34</v>
      </c>
      <c r="C77" s="83"/>
      <c r="D77" s="83"/>
      <c r="E77" s="83"/>
      <c r="F77" s="83"/>
      <c r="G77" s="83"/>
    </row>
    <row r="78" spans="2:8">
      <c r="B78" s="12" t="s">
        <v>35</v>
      </c>
      <c r="C78" s="66" t="s">
        <v>36</v>
      </c>
      <c r="D78" s="66"/>
      <c r="E78" s="66"/>
      <c r="F78" s="66"/>
      <c r="G78" s="51" t="s">
        <v>29</v>
      </c>
    </row>
    <row r="79" spans="2:8">
      <c r="B79" s="13">
        <v>1</v>
      </c>
      <c r="C79" s="65" t="s">
        <v>37</v>
      </c>
      <c r="D79" s="65"/>
      <c r="E79" s="65"/>
      <c r="F79" s="65"/>
      <c r="G79" s="14">
        <v>55.53</v>
      </c>
    </row>
    <row r="80" spans="2:8">
      <c r="B80" s="13">
        <v>2</v>
      </c>
      <c r="C80" s="65" t="s">
        <v>38</v>
      </c>
      <c r="D80" s="65"/>
      <c r="E80" s="65"/>
      <c r="F80" s="65"/>
      <c r="G80" s="14">
        <f>303.91-3</f>
        <v>300.91000000000003</v>
      </c>
      <c r="H80" s="1">
        <v>-3</v>
      </c>
    </row>
    <row r="81" spans="2:7">
      <c r="B81" s="13">
        <v>3</v>
      </c>
      <c r="C81" s="65" t="s">
        <v>39</v>
      </c>
      <c r="D81" s="65"/>
      <c r="E81" s="65"/>
      <c r="F81" s="65"/>
      <c r="G81" s="14">
        <v>45.87</v>
      </c>
    </row>
    <row r="82" spans="2:7">
      <c r="B82" s="13">
        <v>4</v>
      </c>
      <c r="C82" s="65" t="s">
        <v>40</v>
      </c>
      <c r="D82" s="65"/>
      <c r="E82" s="65"/>
      <c r="F82" s="65"/>
      <c r="G82" s="14">
        <v>28.23</v>
      </c>
    </row>
    <row r="83" spans="2:7">
      <c r="B83" s="13">
        <v>5</v>
      </c>
      <c r="C83" s="65" t="s">
        <v>129</v>
      </c>
      <c r="D83" s="65"/>
      <c r="E83" s="65"/>
      <c r="F83" s="65"/>
      <c r="G83" s="14">
        <v>-25.24</v>
      </c>
    </row>
    <row r="84" spans="2:7">
      <c r="B84" s="66" t="s">
        <v>33</v>
      </c>
      <c r="C84" s="66"/>
      <c r="D84" s="66"/>
      <c r="E84" s="66"/>
      <c r="F84" s="66"/>
      <c r="G84" s="15">
        <f>G79+G80+G81+G82+G83</f>
        <v>405.30000000000007</v>
      </c>
    </row>
    <row r="85" spans="2:7" ht="28.5" customHeight="1">
      <c r="B85" s="67" t="s">
        <v>41</v>
      </c>
      <c r="C85" s="67"/>
      <c r="D85" s="67"/>
      <c r="E85" s="67"/>
      <c r="F85" s="67"/>
      <c r="G85" s="67"/>
    </row>
    <row r="86" spans="2:7">
      <c r="B86" s="68" t="s">
        <v>42</v>
      </c>
      <c r="C86" s="68"/>
      <c r="D86" s="68"/>
      <c r="E86" s="68"/>
      <c r="F86" s="68"/>
      <c r="G86" s="17"/>
    </row>
    <row r="87" spans="2:7">
      <c r="B87" s="62" t="s">
        <v>132</v>
      </c>
      <c r="C87" s="62"/>
      <c r="D87" s="62"/>
      <c r="E87" s="62"/>
      <c r="F87" s="62"/>
      <c r="G87" s="17"/>
    </row>
    <row r="88" spans="2:7">
      <c r="B88" s="62" t="s">
        <v>134</v>
      </c>
      <c r="C88" s="62"/>
      <c r="D88" s="62"/>
      <c r="E88" s="62"/>
      <c r="F88" s="62"/>
      <c r="G88" s="62"/>
    </row>
    <row r="89" spans="2:7">
      <c r="B89" s="62" t="s">
        <v>133</v>
      </c>
      <c r="C89" s="62"/>
      <c r="D89" s="62"/>
      <c r="E89" s="62"/>
      <c r="F89" s="62"/>
      <c r="G89" s="17"/>
    </row>
    <row r="90" spans="2:7" ht="19.5" customHeight="1">
      <c r="B90" s="62" t="s">
        <v>45</v>
      </c>
      <c r="C90" s="62"/>
      <c r="D90" s="62"/>
      <c r="E90" s="62"/>
      <c r="F90" s="62"/>
      <c r="G90" s="17"/>
    </row>
    <row r="91" spans="2:7" ht="27.75" customHeight="1">
      <c r="B91" s="69" t="s">
        <v>46</v>
      </c>
      <c r="C91" s="69"/>
      <c r="D91" s="69"/>
      <c r="E91" s="69"/>
      <c r="F91" s="69"/>
      <c r="G91" s="69"/>
    </row>
    <row r="92" spans="2:7" ht="30" customHeight="1">
      <c r="B92" s="62" t="s">
        <v>47</v>
      </c>
      <c r="C92" s="62"/>
      <c r="D92" s="62"/>
      <c r="E92" s="62"/>
      <c r="F92" s="62"/>
      <c r="G92" s="62"/>
    </row>
    <row r="93" spans="2:7">
      <c r="B93" s="62" t="s">
        <v>48</v>
      </c>
      <c r="C93" s="62"/>
      <c r="D93" s="62"/>
      <c r="E93" s="62"/>
      <c r="F93" s="62"/>
      <c r="G93" s="62"/>
    </row>
    <row r="94" spans="2:7" ht="34.5" customHeight="1">
      <c r="B94" s="62" t="s">
        <v>49</v>
      </c>
      <c r="C94" s="62"/>
      <c r="D94" s="62"/>
      <c r="E94" s="62"/>
      <c r="F94" s="62"/>
      <c r="G94" s="62"/>
    </row>
    <row r="95" spans="2:7" ht="27" customHeight="1">
      <c r="B95" s="143" t="s">
        <v>139</v>
      </c>
      <c r="C95" s="143"/>
      <c r="D95" s="143"/>
      <c r="E95" s="143"/>
      <c r="F95" s="143"/>
      <c r="G95" s="143"/>
    </row>
    <row r="96" spans="2:7" ht="59.25" customHeight="1">
      <c r="B96" s="143" t="s">
        <v>144</v>
      </c>
      <c r="C96" s="143"/>
      <c r="D96" s="143"/>
      <c r="E96" s="143"/>
      <c r="F96" s="143"/>
      <c r="G96" s="143"/>
    </row>
    <row r="97" spans="2:7" ht="34.5" customHeight="1">
      <c r="B97" s="53"/>
      <c r="C97" s="53"/>
      <c r="D97" s="53"/>
      <c r="E97" s="53"/>
      <c r="F97" s="53"/>
      <c r="G97" s="53"/>
    </row>
    <row r="98" spans="2:7">
      <c r="B98" s="145" t="s">
        <v>140</v>
      </c>
      <c r="C98" s="145"/>
      <c r="D98" s="145"/>
      <c r="E98" s="146"/>
      <c r="F98" s="145" t="s">
        <v>52</v>
      </c>
      <c r="G98" s="145"/>
    </row>
  </sheetData>
  <mergeCells count="95">
    <mergeCell ref="B98:D98"/>
    <mergeCell ref="F98:G98"/>
    <mergeCell ref="C82:F82"/>
    <mergeCell ref="B90:F90"/>
    <mergeCell ref="B91:G91"/>
    <mergeCell ref="B92:G92"/>
    <mergeCell ref="B93:G93"/>
    <mergeCell ref="B94:G94"/>
    <mergeCell ref="B85:G85"/>
    <mergeCell ref="B86:F86"/>
    <mergeCell ref="B87:F87"/>
    <mergeCell ref="B88:G88"/>
    <mergeCell ref="B89:F89"/>
    <mergeCell ref="B95:G95"/>
    <mergeCell ref="B96:G96"/>
    <mergeCell ref="B84:F84"/>
    <mergeCell ref="C74:F74"/>
    <mergeCell ref="C75:F75"/>
    <mergeCell ref="C76:F76"/>
    <mergeCell ref="B77:G77"/>
    <mergeCell ref="C78:F78"/>
    <mergeCell ref="C67:F67"/>
    <mergeCell ref="C79:F79"/>
    <mergeCell ref="C80:F80"/>
    <mergeCell ref="C81:F81"/>
    <mergeCell ref="C83:F83"/>
    <mergeCell ref="C69:F69"/>
    <mergeCell ref="C70:F70"/>
    <mergeCell ref="C72:F72"/>
    <mergeCell ref="C73:F73"/>
    <mergeCell ref="C71:F71"/>
    <mergeCell ref="C63:F63"/>
    <mergeCell ref="C64:F64"/>
    <mergeCell ref="C65:F65"/>
    <mergeCell ref="C66:F66"/>
    <mergeCell ref="C60:F60"/>
    <mergeCell ref="C61:F61"/>
    <mergeCell ref="C62:F62"/>
    <mergeCell ref="C24:F24"/>
    <mergeCell ref="C13:F13"/>
    <mergeCell ref="C14:F14"/>
    <mergeCell ref="C15:F15"/>
    <mergeCell ref="C16:F16"/>
    <mergeCell ref="C17:F17"/>
    <mergeCell ref="C18:F18"/>
    <mergeCell ref="C12:F12"/>
    <mergeCell ref="B1:G1"/>
    <mergeCell ref="B2:G2"/>
    <mergeCell ref="C3:G3"/>
    <mergeCell ref="C4:F4"/>
    <mergeCell ref="C5:F5"/>
    <mergeCell ref="C6:F6"/>
    <mergeCell ref="C7:F7"/>
    <mergeCell ref="C8:F8"/>
    <mergeCell ref="C9:F9"/>
    <mergeCell ref="C10:F10"/>
    <mergeCell ref="C11:F11"/>
    <mergeCell ref="B56:G56"/>
    <mergeCell ref="B57:G57"/>
    <mergeCell ref="C58:G58"/>
    <mergeCell ref="C59:F59"/>
    <mergeCell ref="C36:F36"/>
    <mergeCell ref="C25:F25"/>
    <mergeCell ref="C26:F26"/>
    <mergeCell ref="C27:F27"/>
    <mergeCell ref="B28:G28"/>
    <mergeCell ref="C29:F29"/>
    <mergeCell ref="C30:F30"/>
    <mergeCell ref="C31:F31"/>
    <mergeCell ref="C32:F32"/>
    <mergeCell ref="C33:F33"/>
    <mergeCell ref="B34:G34"/>
    <mergeCell ref="C35:F35"/>
    <mergeCell ref="C19:F19"/>
    <mergeCell ref="C20:F20"/>
    <mergeCell ref="C21:F21"/>
    <mergeCell ref="C22:F22"/>
    <mergeCell ref="C23:F23"/>
    <mergeCell ref="B48:G48"/>
    <mergeCell ref="C37:F37"/>
    <mergeCell ref="C38:F38"/>
    <mergeCell ref="C39:F39"/>
    <mergeCell ref="B40:F40"/>
    <mergeCell ref="B41:G41"/>
    <mergeCell ref="B42:F42"/>
    <mergeCell ref="B43:F43"/>
    <mergeCell ref="B44:G44"/>
    <mergeCell ref="B45:F45"/>
    <mergeCell ref="B46:F46"/>
    <mergeCell ref="B47:G47"/>
    <mergeCell ref="B49:G49"/>
    <mergeCell ref="B50:G50"/>
    <mergeCell ref="C51:F51"/>
    <mergeCell ref="B53:D53"/>
    <mergeCell ref="F53:G53"/>
  </mergeCells>
  <pageMargins left="0.23622047244094491" right="0.23622047244094491" top="0.27559055118110237" bottom="0.23622047244094491" header="0.31496062992125984" footer="0.31496062992125984"/>
  <pageSetup paperSize="9" scale="9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5"/>
  <sheetViews>
    <sheetView topLeftCell="A36" workbookViewId="0">
      <selection activeCell="F32" sqref="F32:I32"/>
    </sheetView>
  </sheetViews>
  <sheetFormatPr defaultColWidth="10.7109375" defaultRowHeight="15"/>
  <cols>
    <col min="1" max="2" width="10.7109375" style="23" customWidth="1"/>
    <col min="3" max="3" width="17" style="23" customWidth="1"/>
    <col min="4" max="4" width="10.7109375" style="23" customWidth="1"/>
    <col min="5" max="5" width="1.85546875" style="23" customWidth="1"/>
    <col min="6" max="6" width="10.7109375" style="23" customWidth="1"/>
    <col min="7" max="7" width="3.85546875" style="23" customWidth="1"/>
    <col min="8" max="8" width="10.7109375" style="23" customWidth="1"/>
    <col min="9" max="9" width="5.28515625" style="23" customWidth="1"/>
    <col min="10" max="10" width="15.28515625" style="23" customWidth="1"/>
    <col min="11" max="11" width="16.5703125" style="23" customWidth="1"/>
    <col min="12" max="256" width="10.7109375" style="23"/>
    <col min="257" max="258" width="10.7109375" style="23" customWidth="1"/>
    <col min="259" max="259" width="17" style="23" customWidth="1"/>
    <col min="260" max="260" width="10.7109375" style="23" customWidth="1"/>
    <col min="261" max="261" width="1.85546875" style="23" customWidth="1"/>
    <col min="262" max="262" width="10.7109375" style="23" customWidth="1"/>
    <col min="263" max="263" width="3.85546875" style="23" customWidth="1"/>
    <col min="264" max="264" width="10.7109375" style="23" customWidth="1"/>
    <col min="265" max="265" width="5.28515625" style="23" customWidth="1"/>
    <col min="266" max="266" width="15.28515625" style="23" customWidth="1"/>
    <col min="267" max="267" width="16.5703125" style="23" customWidth="1"/>
    <col min="268" max="512" width="10.7109375" style="23"/>
    <col min="513" max="514" width="10.7109375" style="23" customWidth="1"/>
    <col min="515" max="515" width="17" style="23" customWidth="1"/>
    <col min="516" max="516" width="10.7109375" style="23" customWidth="1"/>
    <col min="517" max="517" width="1.85546875" style="23" customWidth="1"/>
    <col min="518" max="518" width="10.7109375" style="23" customWidth="1"/>
    <col min="519" max="519" width="3.85546875" style="23" customWidth="1"/>
    <col min="520" max="520" width="10.7109375" style="23" customWidth="1"/>
    <col min="521" max="521" width="5.28515625" style="23" customWidth="1"/>
    <col min="522" max="522" width="15.28515625" style="23" customWidth="1"/>
    <col min="523" max="523" width="16.5703125" style="23" customWidth="1"/>
    <col min="524" max="768" width="10.7109375" style="23"/>
    <col min="769" max="770" width="10.7109375" style="23" customWidth="1"/>
    <col min="771" max="771" width="17" style="23" customWidth="1"/>
    <col min="772" max="772" width="10.7109375" style="23" customWidth="1"/>
    <col min="773" max="773" width="1.85546875" style="23" customWidth="1"/>
    <col min="774" max="774" width="10.7109375" style="23" customWidth="1"/>
    <col min="775" max="775" width="3.85546875" style="23" customWidth="1"/>
    <col min="776" max="776" width="10.7109375" style="23" customWidth="1"/>
    <col min="777" max="777" width="5.28515625" style="23" customWidth="1"/>
    <col min="778" max="778" width="15.28515625" style="23" customWidth="1"/>
    <col min="779" max="779" width="16.5703125" style="23" customWidth="1"/>
    <col min="780" max="1024" width="10.7109375" style="23"/>
    <col min="1025" max="1026" width="10.7109375" style="23" customWidth="1"/>
    <col min="1027" max="1027" width="17" style="23" customWidth="1"/>
    <col min="1028" max="1028" width="10.7109375" style="23" customWidth="1"/>
    <col min="1029" max="1029" width="1.85546875" style="23" customWidth="1"/>
    <col min="1030" max="1030" width="10.7109375" style="23" customWidth="1"/>
    <col min="1031" max="1031" width="3.85546875" style="23" customWidth="1"/>
    <col min="1032" max="1032" width="10.7109375" style="23" customWidth="1"/>
    <col min="1033" max="1033" width="5.28515625" style="23" customWidth="1"/>
    <col min="1034" max="1034" width="15.28515625" style="23" customWidth="1"/>
    <col min="1035" max="1035" width="16.5703125" style="23" customWidth="1"/>
    <col min="1036" max="1280" width="10.7109375" style="23"/>
    <col min="1281" max="1282" width="10.7109375" style="23" customWidth="1"/>
    <col min="1283" max="1283" width="17" style="23" customWidth="1"/>
    <col min="1284" max="1284" width="10.7109375" style="23" customWidth="1"/>
    <col min="1285" max="1285" width="1.85546875" style="23" customWidth="1"/>
    <col min="1286" max="1286" width="10.7109375" style="23" customWidth="1"/>
    <col min="1287" max="1287" width="3.85546875" style="23" customWidth="1"/>
    <col min="1288" max="1288" width="10.7109375" style="23" customWidth="1"/>
    <col min="1289" max="1289" width="5.28515625" style="23" customWidth="1"/>
    <col min="1290" max="1290" width="15.28515625" style="23" customWidth="1"/>
    <col min="1291" max="1291" width="16.5703125" style="23" customWidth="1"/>
    <col min="1292" max="1536" width="10.7109375" style="23"/>
    <col min="1537" max="1538" width="10.7109375" style="23" customWidth="1"/>
    <col min="1539" max="1539" width="17" style="23" customWidth="1"/>
    <col min="1540" max="1540" width="10.7109375" style="23" customWidth="1"/>
    <col min="1541" max="1541" width="1.85546875" style="23" customWidth="1"/>
    <col min="1542" max="1542" width="10.7109375" style="23" customWidth="1"/>
    <col min="1543" max="1543" width="3.85546875" style="23" customWidth="1"/>
    <col min="1544" max="1544" width="10.7109375" style="23" customWidth="1"/>
    <col min="1545" max="1545" width="5.28515625" style="23" customWidth="1"/>
    <col min="1546" max="1546" width="15.28515625" style="23" customWidth="1"/>
    <col min="1547" max="1547" width="16.5703125" style="23" customWidth="1"/>
    <col min="1548" max="1792" width="10.7109375" style="23"/>
    <col min="1793" max="1794" width="10.7109375" style="23" customWidth="1"/>
    <col min="1795" max="1795" width="17" style="23" customWidth="1"/>
    <col min="1796" max="1796" width="10.7109375" style="23" customWidth="1"/>
    <col min="1797" max="1797" width="1.85546875" style="23" customWidth="1"/>
    <col min="1798" max="1798" width="10.7109375" style="23" customWidth="1"/>
    <col min="1799" max="1799" width="3.85546875" style="23" customWidth="1"/>
    <col min="1800" max="1800" width="10.7109375" style="23" customWidth="1"/>
    <col min="1801" max="1801" width="5.28515625" style="23" customWidth="1"/>
    <col min="1802" max="1802" width="15.28515625" style="23" customWidth="1"/>
    <col min="1803" max="1803" width="16.5703125" style="23" customWidth="1"/>
    <col min="1804" max="2048" width="10.7109375" style="23"/>
    <col min="2049" max="2050" width="10.7109375" style="23" customWidth="1"/>
    <col min="2051" max="2051" width="17" style="23" customWidth="1"/>
    <col min="2052" max="2052" width="10.7109375" style="23" customWidth="1"/>
    <col min="2053" max="2053" width="1.85546875" style="23" customWidth="1"/>
    <col min="2054" max="2054" width="10.7109375" style="23" customWidth="1"/>
    <col min="2055" max="2055" width="3.85546875" style="23" customWidth="1"/>
    <col min="2056" max="2056" width="10.7109375" style="23" customWidth="1"/>
    <col min="2057" max="2057" width="5.28515625" style="23" customWidth="1"/>
    <col min="2058" max="2058" width="15.28515625" style="23" customWidth="1"/>
    <col min="2059" max="2059" width="16.5703125" style="23" customWidth="1"/>
    <col min="2060" max="2304" width="10.7109375" style="23"/>
    <col min="2305" max="2306" width="10.7109375" style="23" customWidth="1"/>
    <col min="2307" max="2307" width="17" style="23" customWidth="1"/>
    <col min="2308" max="2308" width="10.7109375" style="23" customWidth="1"/>
    <col min="2309" max="2309" width="1.85546875" style="23" customWidth="1"/>
    <col min="2310" max="2310" width="10.7109375" style="23" customWidth="1"/>
    <col min="2311" max="2311" width="3.85546875" style="23" customWidth="1"/>
    <col min="2312" max="2312" width="10.7109375" style="23" customWidth="1"/>
    <col min="2313" max="2313" width="5.28515625" style="23" customWidth="1"/>
    <col min="2314" max="2314" width="15.28515625" style="23" customWidth="1"/>
    <col min="2315" max="2315" width="16.5703125" style="23" customWidth="1"/>
    <col min="2316" max="2560" width="10.7109375" style="23"/>
    <col min="2561" max="2562" width="10.7109375" style="23" customWidth="1"/>
    <col min="2563" max="2563" width="17" style="23" customWidth="1"/>
    <col min="2564" max="2564" width="10.7109375" style="23" customWidth="1"/>
    <col min="2565" max="2565" width="1.85546875" style="23" customWidth="1"/>
    <col min="2566" max="2566" width="10.7109375" style="23" customWidth="1"/>
    <col min="2567" max="2567" width="3.85546875" style="23" customWidth="1"/>
    <col min="2568" max="2568" width="10.7109375" style="23" customWidth="1"/>
    <col min="2569" max="2569" width="5.28515625" style="23" customWidth="1"/>
    <col min="2570" max="2570" width="15.28515625" style="23" customWidth="1"/>
    <col min="2571" max="2571" width="16.5703125" style="23" customWidth="1"/>
    <col min="2572" max="2816" width="10.7109375" style="23"/>
    <col min="2817" max="2818" width="10.7109375" style="23" customWidth="1"/>
    <col min="2819" max="2819" width="17" style="23" customWidth="1"/>
    <col min="2820" max="2820" width="10.7109375" style="23" customWidth="1"/>
    <col min="2821" max="2821" width="1.85546875" style="23" customWidth="1"/>
    <col min="2822" max="2822" width="10.7109375" style="23" customWidth="1"/>
    <col min="2823" max="2823" width="3.85546875" style="23" customWidth="1"/>
    <col min="2824" max="2824" width="10.7109375" style="23" customWidth="1"/>
    <col min="2825" max="2825" width="5.28515625" style="23" customWidth="1"/>
    <col min="2826" max="2826" width="15.28515625" style="23" customWidth="1"/>
    <col min="2827" max="2827" width="16.5703125" style="23" customWidth="1"/>
    <col min="2828" max="3072" width="10.7109375" style="23"/>
    <col min="3073" max="3074" width="10.7109375" style="23" customWidth="1"/>
    <col min="3075" max="3075" width="17" style="23" customWidth="1"/>
    <col min="3076" max="3076" width="10.7109375" style="23" customWidth="1"/>
    <col min="3077" max="3077" width="1.85546875" style="23" customWidth="1"/>
    <col min="3078" max="3078" width="10.7109375" style="23" customWidth="1"/>
    <col min="3079" max="3079" width="3.85546875" style="23" customWidth="1"/>
    <col min="3080" max="3080" width="10.7109375" style="23" customWidth="1"/>
    <col min="3081" max="3081" width="5.28515625" style="23" customWidth="1"/>
    <col min="3082" max="3082" width="15.28515625" style="23" customWidth="1"/>
    <col min="3083" max="3083" width="16.5703125" style="23" customWidth="1"/>
    <col min="3084" max="3328" width="10.7109375" style="23"/>
    <col min="3329" max="3330" width="10.7109375" style="23" customWidth="1"/>
    <col min="3331" max="3331" width="17" style="23" customWidth="1"/>
    <col min="3332" max="3332" width="10.7109375" style="23" customWidth="1"/>
    <col min="3333" max="3333" width="1.85546875" style="23" customWidth="1"/>
    <col min="3334" max="3334" width="10.7109375" style="23" customWidth="1"/>
    <col min="3335" max="3335" width="3.85546875" style="23" customWidth="1"/>
    <col min="3336" max="3336" width="10.7109375" style="23" customWidth="1"/>
    <col min="3337" max="3337" width="5.28515625" style="23" customWidth="1"/>
    <col min="3338" max="3338" width="15.28515625" style="23" customWidth="1"/>
    <col min="3339" max="3339" width="16.5703125" style="23" customWidth="1"/>
    <col min="3340" max="3584" width="10.7109375" style="23"/>
    <col min="3585" max="3586" width="10.7109375" style="23" customWidth="1"/>
    <col min="3587" max="3587" width="17" style="23" customWidth="1"/>
    <col min="3588" max="3588" width="10.7109375" style="23" customWidth="1"/>
    <col min="3589" max="3589" width="1.85546875" style="23" customWidth="1"/>
    <col min="3590" max="3590" width="10.7109375" style="23" customWidth="1"/>
    <col min="3591" max="3591" width="3.85546875" style="23" customWidth="1"/>
    <col min="3592" max="3592" width="10.7109375" style="23" customWidth="1"/>
    <col min="3593" max="3593" width="5.28515625" style="23" customWidth="1"/>
    <col min="3594" max="3594" width="15.28515625" style="23" customWidth="1"/>
    <col min="3595" max="3595" width="16.5703125" style="23" customWidth="1"/>
    <col min="3596" max="3840" width="10.7109375" style="23"/>
    <col min="3841" max="3842" width="10.7109375" style="23" customWidth="1"/>
    <col min="3843" max="3843" width="17" style="23" customWidth="1"/>
    <col min="3844" max="3844" width="10.7109375" style="23" customWidth="1"/>
    <col min="3845" max="3845" width="1.85546875" style="23" customWidth="1"/>
    <col min="3846" max="3846" width="10.7109375" style="23" customWidth="1"/>
    <col min="3847" max="3847" width="3.85546875" style="23" customWidth="1"/>
    <col min="3848" max="3848" width="10.7109375" style="23" customWidth="1"/>
    <col min="3849" max="3849" width="5.28515625" style="23" customWidth="1"/>
    <col min="3850" max="3850" width="15.28515625" style="23" customWidth="1"/>
    <col min="3851" max="3851" width="16.5703125" style="23" customWidth="1"/>
    <col min="3852" max="4096" width="10.7109375" style="23"/>
    <col min="4097" max="4098" width="10.7109375" style="23" customWidth="1"/>
    <col min="4099" max="4099" width="17" style="23" customWidth="1"/>
    <col min="4100" max="4100" width="10.7109375" style="23" customWidth="1"/>
    <col min="4101" max="4101" width="1.85546875" style="23" customWidth="1"/>
    <col min="4102" max="4102" width="10.7109375" style="23" customWidth="1"/>
    <col min="4103" max="4103" width="3.85546875" style="23" customWidth="1"/>
    <col min="4104" max="4104" width="10.7109375" style="23" customWidth="1"/>
    <col min="4105" max="4105" width="5.28515625" style="23" customWidth="1"/>
    <col min="4106" max="4106" width="15.28515625" style="23" customWidth="1"/>
    <col min="4107" max="4107" width="16.5703125" style="23" customWidth="1"/>
    <col min="4108" max="4352" width="10.7109375" style="23"/>
    <col min="4353" max="4354" width="10.7109375" style="23" customWidth="1"/>
    <col min="4355" max="4355" width="17" style="23" customWidth="1"/>
    <col min="4356" max="4356" width="10.7109375" style="23" customWidth="1"/>
    <col min="4357" max="4357" width="1.85546875" style="23" customWidth="1"/>
    <col min="4358" max="4358" width="10.7109375" style="23" customWidth="1"/>
    <col min="4359" max="4359" width="3.85546875" style="23" customWidth="1"/>
    <col min="4360" max="4360" width="10.7109375" style="23" customWidth="1"/>
    <col min="4361" max="4361" width="5.28515625" style="23" customWidth="1"/>
    <col min="4362" max="4362" width="15.28515625" style="23" customWidth="1"/>
    <col min="4363" max="4363" width="16.5703125" style="23" customWidth="1"/>
    <col min="4364" max="4608" width="10.7109375" style="23"/>
    <col min="4609" max="4610" width="10.7109375" style="23" customWidth="1"/>
    <col min="4611" max="4611" width="17" style="23" customWidth="1"/>
    <col min="4612" max="4612" width="10.7109375" style="23" customWidth="1"/>
    <col min="4613" max="4613" width="1.85546875" style="23" customWidth="1"/>
    <col min="4614" max="4614" width="10.7109375" style="23" customWidth="1"/>
    <col min="4615" max="4615" width="3.85546875" style="23" customWidth="1"/>
    <col min="4616" max="4616" width="10.7109375" style="23" customWidth="1"/>
    <col min="4617" max="4617" width="5.28515625" style="23" customWidth="1"/>
    <col min="4618" max="4618" width="15.28515625" style="23" customWidth="1"/>
    <col min="4619" max="4619" width="16.5703125" style="23" customWidth="1"/>
    <col min="4620" max="4864" width="10.7109375" style="23"/>
    <col min="4865" max="4866" width="10.7109375" style="23" customWidth="1"/>
    <col min="4867" max="4867" width="17" style="23" customWidth="1"/>
    <col min="4868" max="4868" width="10.7109375" style="23" customWidth="1"/>
    <col min="4869" max="4869" width="1.85546875" style="23" customWidth="1"/>
    <col min="4870" max="4870" width="10.7109375" style="23" customWidth="1"/>
    <col min="4871" max="4871" width="3.85546875" style="23" customWidth="1"/>
    <col min="4872" max="4872" width="10.7109375" style="23" customWidth="1"/>
    <col min="4873" max="4873" width="5.28515625" style="23" customWidth="1"/>
    <col min="4874" max="4874" width="15.28515625" style="23" customWidth="1"/>
    <col min="4875" max="4875" width="16.5703125" style="23" customWidth="1"/>
    <col min="4876" max="5120" width="10.7109375" style="23"/>
    <col min="5121" max="5122" width="10.7109375" style="23" customWidth="1"/>
    <col min="5123" max="5123" width="17" style="23" customWidth="1"/>
    <col min="5124" max="5124" width="10.7109375" style="23" customWidth="1"/>
    <col min="5125" max="5125" width="1.85546875" style="23" customWidth="1"/>
    <col min="5126" max="5126" width="10.7109375" style="23" customWidth="1"/>
    <col min="5127" max="5127" width="3.85546875" style="23" customWidth="1"/>
    <col min="5128" max="5128" width="10.7109375" style="23" customWidth="1"/>
    <col min="5129" max="5129" width="5.28515625" style="23" customWidth="1"/>
    <col min="5130" max="5130" width="15.28515625" style="23" customWidth="1"/>
    <col min="5131" max="5131" width="16.5703125" style="23" customWidth="1"/>
    <col min="5132" max="5376" width="10.7109375" style="23"/>
    <col min="5377" max="5378" width="10.7109375" style="23" customWidth="1"/>
    <col min="5379" max="5379" width="17" style="23" customWidth="1"/>
    <col min="5380" max="5380" width="10.7109375" style="23" customWidth="1"/>
    <col min="5381" max="5381" width="1.85546875" style="23" customWidth="1"/>
    <col min="5382" max="5382" width="10.7109375" style="23" customWidth="1"/>
    <col min="5383" max="5383" width="3.85546875" style="23" customWidth="1"/>
    <col min="5384" max="5384" width="10.7109375" style="23" customWidth="1"/>
    <col min="5385" max="5385" width="5.28515625" style="23" customWidth="1"/>
    <col min="5386" max="5386" width="15.28515625" style="23" customWidth="1"/>
    <col min="5387" max="5387" width="16.5703125" style="23" customWidth="1"/>
    <col min="5388" max="5632" width="10.7109375" style="23"/>
    <col min="5633" max="5634" width="10.7109375" style="23" customWidth="1"/>
    <col min="5635" max="5635" width="17" style="23" customWidth="1"/>
    <col min="5636" max="5636" width="10.7109375" style="23" customWidth="1"/>
    <col min="5637" max="5637" width="1.85546875" style="23" customWidth="1"/>
    <col min="5638" max="5638" width="10.7109375" style="23" customWidth="1"/>
    <col min="5639" max="5639" width="3.85546875" style="23" customWidth="1"/>
    <col min="5640" max="5640" width="10.7109375" style="23" customWidth="1"/>
    <col min="5641" max="5641" width="5.28515625" style="23" customWidth="1"/>
    <col min="5642" max="5642" width="15.28515625" style="23" customWidth="1"/>
    <col min="5643" max="5643" width="16.5703125" style="23" customWidth="1"/>
    <col min="5644" max="5888" width="10.7109375" style="23"/>
    <col min="5889" max="5890" width="10.7109375" style="23" customWidth="1"/>
    <col min="5891" max="5891" width="17" style="23" customWidth="1"/>
    <col min="5892" max="5892" width="10.7109375" style="23" customWidth="1"/>
    <col min="5893" max="5893" width="1.85546875" style="23" customWidth="1"/>
    <col min="5894" max="5894" width="10.7109375" style="23" customWidth="1"/>
    <col min="5895" max="5895" width="3.85546875" style="23" customWidth="1"/>
    <col min="5896" max="5896" width="10.7109375" style="23" customWidth="1"/>
    <col min="5897" max="5897" width="5.28515625" style="23" customWidth="1"/>
    <col min="5898" max="5898" width="15.28515625" style="23" customWidth="1"/>
    <col min="5899" max="5899" width="16.5703125" style="23" customWidth="1"/>
    <col min="5900" max="6144" width="10.7109375" style="23"/>
    <col min="6145" max="6146" width="10.7109375" style="23" customWidth="1"/>
    <col min="6147" max="6147" width="17" style="23" customWidth="1"/>
    <col min="6148" max="6148" width="10.7109375" style="23" customWidth="1"/>
    <col min="6149" max="6149" width="1.85546875" style="23" customWidth="1"/>
    <col min="6150" max="6150" width="10.7109375" style="23" customWidth="1"/>
    <col min="6151" max="6151" width="3.85546875" style="23" customWidth="1"/>
    <col min="6152" max="6152" width="10.7109375" style="23" customWidth="1"/>
    <col min="6153" max="6153" width="5.28515625" style="23" customWidth="1"/>
    <col min="6154" max="6154" width="15.28515625" style="23" customWidth="1"/>
    <col min="6155" max="6155" width="16.5703125" style="23" customWidth="1"/>
    <col min="6156" max="6400" width="10.7109375" style="23"/>
    <col min="6401" max="6402" width="10.7109375" style="23" customWidth="1"/>
    <col min="6403" max="6403" width="17" style="23" customWidth="1"/>
    <col min="6404" max="6404" width="10.7109375" style="23" customWidth="1"/>
    <col min="6405" max="6405" width="1.85546875" style="23" customWidth="1"/>
    <col min="6406" max="6406" width="10.7109375" style="23" customWidth="1"/>
    <col min="6407" max="6407" width="3.85546875" style="23" customWidth="1"/>
    <col min="6408" max="6408" width="10.7109375" style="23" customWidth="1"/>
    <col min="6409" max="6409" width="5.28515625" style="23" customWidth="1"/>
    <col min="6410" max="6410" width="15.28515625" style="23" customWidth="1"/>
    <col min="6411" max="6411" width="16.5703125" style="23" customWidth="1"/>
    <col min="6412" max="6656" width="10.7109375" style="23"/>
    <col min="6657" max="6658" width="10.7109375" style="23" customWidth="1"/>
    <col min="6659" max="6659" width="17" style="23" customWidth="1"/>
    <col min="6660" max="6660" width="10.7109375" style="23" customWidth="1"/>
    <col min="6661" max="6661" width="1.85546875" style="23" customWidth="1"/>
    <col min="6662" max="6662" width="10.7109375" style="23" customWidth="1"/>
    <col min="6663" max="6663" width="3.85546875" style="23" customWidth="1"/>
    <col min="6664" max="6664" width="10.7109375" style="23" customWidth="1"/>
    <col min="6665" max="6665" width="5.28515625" style="23" customWidth="1"/>
    <col min="6666" max="6666" width="15.28515625" style="23" customWidth="1"/>
    <col min="6667" max="6667" width="16.5703125" style="23" customWidth="1"/>
    <col min="6668" max="6912" width="10.7109375" style="23"/>
    <col min="6913" max="6914" width="10.7109375" style="23" customWidth="1"/>
    <col min="6915" max="6915" width="17" style="23" customWidth="1"/>
    <col min="6916" max="6916" width="10.7109375" style="23" customWidth="1"/>
    <col min="6917" max="6917" width="1.85546875" style="23" customWidth="1"/>
    <col min="6918" max="6918" width="10.7109375" style="23" customWidth="1"/>
    <col min="6919" max="6919" width="3.85546875" style="23" customWidth="1"/>
    <col min="6920" max="6920" width="10.7109375" style="23" customWidth="1"/>
    <col min="6921" max="6921" width="5.28515625" style="23" customWidth="1"/>
    <col min="6922" max="6922" width="15.28515625" style="23" customWidth="1"/>
    <col min="6923" max="6923" width="16.5703125" style="23" customWidth="1"/>
    <col min="6924" max="7168" width="10.7109375" style="23"/>
    <col min="7169" max="7170" width="10.7109375" style="23" customWidth="1"/>
    <col min="7171" max="7171" width="17" style="23" customWidth="1"/>
    <col min="7172" max="7172" width="10.7109375" style="23" customWidth="1"/>
    <col min="7173" max="7173" width="1.85546875" style="23" customWidth="1"/>
    <col min="7174" max="7174" width="10.7109375" style="23" customWidth="1"/>
    <col min="7175" max="7175" width="3.85546875" style="23" customWidth="1"/>
    <col min="7176" max="7176" width="10.7109375" style="23" customWidth="1"/>
    <col min="7177" max="7177" width="5.28515625" style="23" customWidth="1"/>
    <col min="7178" max="7178" width="15.28515625" style="23" customWidth="1"/>
    <col min="7179" max="7179" width="16.5703125" style="23" customWidth="1"/>
    <col min="7180" max="7424" width="10.7109375" style="23"/>
    <col min="7425" max="7426" width="10.7109375" style="23" customWidth="1"/>
    <col min="7427" max="7427" width="17" style="23" customWidth="1"/>
    <col min="7428" max="7428" width="10.7109375" style="23" customWidth="1"/>
    <col min="7429" max="7429" width="1.85546875" style="23" customWidth="1"/>
    <col min="7430" max="7430" width="10.7109375" style="23" customWidth="1"/>
    <col min="7431" max="7431" width="3.85546875" style="23" customWidth="1"/>
    <col min="7432" max="7432" width="10.7109375" style="23" customWidth="1"/>
    <col min="7433" max="7433" width="5.28515625" style="23" customWidth="1"/>
    <col min="7434" max="7434" width="15.28515625" style="23" customWidth="1"/>
    <col min="7435" max="7435" width="16.5703125" style="23" customWidth="1"/>
    <col min="7436" max="7680" width="10.7109375" style="23"/>
    <col min="7681" max="7682" width="10.7109375" style="23" customWidth="1"/>
    <col min="7683" max="7683" width="17" style="23" customWidth="1"/>
    <col min="7684" max="7684" width="10.7109375" style="23" customWidth="1"/>
    <col min="7685" max="7685" width="1.85546875" style="23" customWidth="1"/>
    <col min="7686" max="7686" width="10.7109375" style="23" customWidth="1"/>
    <col min="7687" max="7687" width="3.85546875" style="23" customWidth="1"/>
    <col min="7688" max="7688" width="10.7109375" style="23" customWidth="1"/>
    <col min="7689" max="7689" width="5.28515625" style="23" customWidth="1"/>
    <col min="7690" max="7690" width="15.28515625" style="23" customWidth="1"/>
    <col min="7691" max="7691" width="16.5703125" style="23" customWidth="1"/>
    <col min="7692" max="7936" width="10.7109375" style="23"/>
    <col min="7937" max="7938" width="10.7109375" style="23" customWidth="1"/>
    <col min="7939" max="7939" width="17" style="23" customWidth="1"/>
    <col min="7940" max="7940" width="10.7109375" style="23" customWidth="1"/>
    <col min="7941" max="7941" width="1.85546875" style="23" customWidth="1"/>
    <col min="7942" max="7942" width="10.7109375" style="23" customWidth="1"/>
    <col min="7943" max="7943" width="3.85546875" style="23" customWidth="1"/>
    <col min="7944" max="7944" width="10.7109375" style="23" customWidth="1"/>
    <col min="7945" max="7945" width="5.28515625" style="23" customWidth="1"/>
    <col min="7946" max="7946" width="15.28515625" style="23" customWidth="1"/>
    <col min="7947" max="7947" width="16.5703125" style="23" customWidth="1"/>
    <col min="7948" max="8192" width="10.7109375" style="23"/>
    <col min="8193" max="8194" width="10.7109375" style="23" customWidth="1"/>
    <col min="8195" max="8195" width="17" style="23" customWidth="1"/>
    <col min="8196" max="8196" width="10.7109375" style="23" customWidth="1"/>
    <col min="8197" max="8197" width="1.85546875" style="23" customWidth="1"/>
    <col min="8198" max="8198" width="10.7109375" style="23" customWidth="1"/>
    <col min="8199" max="8199" width="3.85546875" style="23" customWidth="1"/>
    <col min="8200" max="8200" width="10.7109375" style="23" customWidth="1"/>
    <col min="8201" max="8201" width="5.28515625" style="23" customWidth="1"/>
    <col min="8202" max="8202" width="15.28515625" style="23" customWidth="1"/>
    <col min="8203" max="8203" width="16.5703125" style="23" customWidth="1"/>
    <col min="8204" max="8448" width="10.7109375" style="23"/>
    <col min="8449" max="8450" width="10.7109375" style="23" customWidth="1"/>
    <col min="8451" max="8451" width="17" style="23" customWidth="1"/>
    <col min="8452" max="8452" width="10.7109375" style="23" customWidth="1"/>
    <col min="8453" max="8453" width="1.85546875" style="23" customWidth="1"/>
    <col min="8454" max="8454" width="10.7109375" style="23" customWidth="1"/>
    <col min="8455" max="8455" width="3.85546875" style="23" customWidth="1"/>
    <col min="8456" max="8456" width="10.7109375" style="23" customWidth="1"/>
    <col min="8457" max="8457" width="5.28515625" style="23" customWidth="1"/>
    <col min="8458" max="8458" width="15.28515625" style="23" customWidth="1"/>
    <col min="8459" max="8459" width="16.5703125" style="23" customWidth="1"/>
    <col min="8460" max="8704" width="10.7109375" style="23"/>
    <col min="8705" max="8706" width="10.7109375" style="23" customWidth="1"/>
    <col min="8707" max="8707" width="17" style="23" customWidth="1"/>
    <col min="8708" max="8708" width="10.7109375" style="23" customWidth="1"/>
    <col min="8709" max="8709" width="1.85546875" style="23" customWidth="1"/>
    <col min="8710" max="8710" width="10.7109375" style="23" customWidth="1"/>
    <col min="8711" max="8711" width="3.85546875" style="23" customWidth="1"/>
    <col min="8712" max="8712" width="10.7109375" style="23" customWidth="1"/>
    <col min="8713" max="8713" width="5.28515625" style="23" customWidth="1"/>
    <col min="8714" max="8714" width="15.28515625" style="23" customWidth="1"/>
    <col min="8715" max="8715" width="16.5703125" style="23" customWidth="1"/>
    <col min="8716" max="8960" width="10.7109375" style="23"/>
    <col min="8961" max="8962" width="10.7109375" style="23" customWidth="1"/>
    <col min="8963" max="8963" width="17" style="23" customWidth="1"/>
    <col min="8964" max="8964" width="10.7109375" style="23" customWidth="1"/>
    <col min="8965" max="8965" width="1.85546875" style="23" customWidth="1"/>
    <col min="8966" max="8966" width="10.7109375" style="23" customWidth="1"/>
    <col min="8967" max="8967" width="3.85546875" style="23" customWidth="1"/>
    <col min="8968" max="8968" width="10.7109375" style="23" customWidth="1"/>
    <col min="8969" max="8969" width="5.28515625" style="23" customWidth="1"/>
    <col min="8970" max="8970" width="15.28515625" style="23" customWidth="1"/>
    <col min="8971" max="8971" width="16.5703125" style="23" customWidth="1"/>
    <col min="8972" max="9216" width="10.7109375" style="23"/>
    <col min="9217" max="9218" width="10.7109375" style="23" customWidth="1"/>
    <col min="9219" max="9219" width="17" style="23" customWidth="1"/>
    <col min="9220" max="9220" width="10.7109375" style="23" customWidth="1"/>
    <col min="9221" max="9221" width="1.85546875" style="23" customWidth="1"/>
    <col min="9222" max="9222" width="10.7109375" style="23" customWidth="1"/>
    <col min="9223" max="9223" width="3.85546875" style="23" customWidth="1"/>
    <col min="9224" max="9224" width="10.7109375" style="23" customWidth="1"/>
    <col min="9225" max="9225" width="5.28515625" style="23" customWidth="1"/>
    <col min="9226" max="9226" width="15.28515625" style="23" customWidth="1"/>
    <col min="9227" max="9227" width="16.5703125" style="23" customWidth="1"/>
    <col min="9228" max="9472" width="10.7109375" style="23"/>
    <col min="9473" max="9474" width="10.7109375" style="23" customWidth="1"/>
    <col min="9475" max="9475" width="17" style="23" customWidth="1"/>
    <col min="9476" max="9476" width="10.7109375" style="23" customWidth="1"/>
    <col min="9477" max="9477" width="1.85546875" style="23" customWidth="1"/>
    <col min="9478" max="9478" width="10.7109375" style="23" customWidth="1"/>
    <col min="9479" max="9479" width="3.85546875" style="23" customWidth="1"/>
    <col min="9480" max="9480" width="10.7109375" style="23" customWidth="1"/>
    <col min="9481" max="9481" width="5.28515625" style="23" customWidth="1"/>
    <col min="9482" max="9482" width="15.28515625" style="23" customWidth="1"/>
    <col min="9483" max="9483" width="16.5703125" style="23" customWidth="1"/>
    <col min="9484" max="9728" width="10.7109375" style="23"/>
    <col min="9729" max="9730" width="10.7109375" style="23" customWidth="1"/>
    <col min="9731" max="9731" width="17" style="23" customWidth="1"/>
    <col min="9732" max="9732" width="10.7109375" style="23" customWidth="1"/>
    <col min="9733" max="9733" width="1.85546875" style="23" customWidth="1"/>
    <col min="9734" max="9734" width="10.7109375" style="23" customWidth="1"/>
    <col min="9735" max="9735" width="3.85546875" style="23" customWidth="1"/>
    <col min="9736" max="9736" width="10.7109375" style="23" customWidth="1"/>
    <col min="9737" max="9737" width="5.28515625" style="23" customWidth="1"/>
    <col min="9738" max="9738" width="15.28515625" style="23" customWidth="1"/>
    <col min="9739" max="9739" width="16.5703125" style="23" customWidth="1"/>
    <col min="9740" max="9984" width="10.7109375" style="23"/>
    <col min="9985" max="9986" width="10.7109375" style="23" customWidth="1"/>
    <col min="9987" max="9987" width="17" style="23" customWidth="1"/>
    <col min="9988" max="9988" width="10.7109375" style="23" customWidth="1"/>
    <col min="9989" max="9989" width="1.85546875" style="23" customWidth="1"/>
    <col min="9990" max="9990" width="10.7109375" style="23" customWidth="1"/>
    <col min="9991" max="9991" width="3.85546875" style="23" customWidth="1"/>
    <col min="9992" max="9992" width="10.7109375" style="23" customWidth="1"/>
    <col min="9993" max="9993" width="5.28515625" style="23" customWidth="1"/>
    <col min="9994" max="9994" width="15.28515625" style="23" customWidth="1"/>
    <col min="9995" max="9995" width="16.5703125" style="23" customWidth="1"/>
    <col min="9996" max="10240" width="10.7109375" style="23"/>
    <col min="10241" max="10242" width="10.7109375" style="23" customWidth="1"/>
    <col min="10243" max="10243" width="17" style="23" customWidth="1"/>
    <col min="10244" max="10244" width="10.7109375" style="23" customWidth="1"/>
    <col min="10245" max="10245" width="1.85546875" style="23" customWidth="1"/>
    <col min="10246" max="10246" width="10.7109375" style="23" customWidth="1"/>
    <col min="10247" max="10247" width="3.85546875" style="23" customWidth="1"/>
    <col min="10248" max="10248" width="10.7109375" style="23" customWidth="1"/>
    <col min="10249" max="10249" width="5.28515625" style="23" customWidth="1"/>
    <col min="10250" max="10250" width="15.28515625" style="23" customWidth="1"/>
    <col min="10251" max="10251" width="16.5703125" style="23" customWidth="1"/>
    <col min="10252" max="10496" width="10.7109375" style="23"/>
    <col min="10497" max="10498" width="10.7109375" style="23" customWidth="1"/>
    <col min="10499" max="10499" width="17" style="23" customWidth="1"/>
    <col min="10500" max="10500" width="10.7109375" style="23" customWidth="1"/>
    <col min="10501" max="10501" width="1.85546875" style="23" customWidth="1"/>
    <col min="10502" max="10502" width="10.7109375" style="23" customWidth="1"/>
    <col min="10503" max="10503" width="3.85546875" style="23" customWidth="1"/>
    <col min="10504" max="10504" width="10.7109375" style="23" customWidth="1"/>
    <col min="10505" max="10505" width="5.28515625" style="23" customWidth="1"/>
    <col min="10506" max="10506" width="15.28515625" style="23" customWidth="1"/>
    <col min="10507" max="10507" width="16.5703125" style="23" customWidth="1"/>
    <col min="10508" max="10752" width="10.7109375" style="23"/>
    <col min="10753" max="10754" width="10.7109375" style="23" customWidth="1"/>
    <col min="10755" max="10755" width="17" style="23" customWidth="1"/>
    <col min="10756" max="10756" width="10.7109375" style="23" customWidth="1"/>
    <col min="10757" max="10757" width="1.85546875" style="23" customWidth="1"/>
    <col min="10758" max="10758" width="10.7109375" style="23" customWidth="1"/>
    <col min="10759" max="10759" width="3.85546875" style="23" customWidth="1"/>
    <col min="10760" max="10760" width="10.7109375" style="23" customWidth="1"/>
    <col min="10761" max="10761" width="5.28515625" style="23" customWidth="1"/>
    <col min="10762" max="10762" width="15.28515625" style="23" customWidth="1"/>
    <col min="10763" max="10763" width="16.5703125" style="23" customWidth="1"/>
    <col min="10764" max="11008" width="10.7109375" style="23"/>
    <col min="11009" max="11010" width="10.7109375" style="23" customWidth="1"/>
    <col min="11011" max="11011" width="17" style="23" customWidth="1"/>
    <col min="11012" max="11012" width="10.7109375" style="23" customWidth="1"/>
    <col min="11013" max="11013" width="1.85546875" style="23" customWidth="1"/>
    <col min="11014" max="11014" width="10.7109375" style="23" customWidth="1"/>
    <col min="11015" max="11015" width="3.85546875" style="23" customWidth="1"/>
    <col min="11016" max="11016" width="10.7109375" style="23" customWidth="1"/>
    <col min="11017" max="11017" width="5.28515625" style="23" customWidth="1"/>
    <col min="11018" max="11018" width="15.28515625" style="23" customWidth="1"/>
    <col min="11019" max="11019" width="16.5703125" style="23" customWidth="1"/>
    <col min="11020" max="11264" width="10.7109375" style="23"/>
    <col min="11265" max="11266" width="10.7109375" style="23" customWidth="1"/>
    <col min="11267" max="11267" width="17" style="23" customWidth="1"/>
    <col min="11268" max="11268" width="10.7109375" style="23" customWidth="1"/>
    <col min="11269" max="11269" width="1.85546875" style="23" customWidth="1"/>
    <col min="11270" max="11270" width="10.7109375" style="23" customWidth="1"/>
    <col min="11271" max="11271" width="3.85546875" style="23" customWidth="1"/>
    <col min="11272" max="11272" width="10.7109375" style="23" customWidth="1"/>
    <col min="11273" max="11273" width="5.28515625" style="23" customWidth="1"/>
    <col min="11274" max="11274" width="15.28515625" style="23" customWidth="1"/>
    <col min="11275" max="11275" width="16.5703125" style="23" customWidth="1"/>
    <col min="11276" max="11520" width="10.7109375" style="23"/>
    <col min="11521" max="11522" width="10.7109375" style="23" customWidth="1"/>
    <col min="11523" max="11523" width="17" style="23" customWidth="1"/>
    <col min="11524" max="11524" width="10.7109375" style="23" customWidth="1"/>
    <col min="11525" max="11525" width="1.85546875" style="23" customWidth="1"/>
    <col min="11526" max="11526" width="10.7109375" style="23" customWidth="1"/>
    <col min="11527" max="11527" width="3.85546875" style="23" customWidth="1"/>
    <col min="11528" max="11528" width="10.7109375" style="23" customWidth="1"/>
    <col min="11529" max="11529" width="5.28515625" style="23" customWidth="1"/>
    <col min="11530" max="11530" width="15.28515625" style="23" customWidth="1"/>
    <col min="11531" max="11531" width="16.5703125" style="23" customWidth="1"/>
    <col min="11532" max="11776" width="10.7109375" style="23"/>
    <col min="11777" max="11778" width="10.7109375" style="23" customWidth="1"/>
    <col min="11779" max="11779" width="17" style="23" customWidth="1"/>
    <col min="11780" max="11780" width="10.7109375" style="23" customWidth="1"/>
    <col min="11781" max="11781" width="1.85546875" style="23" customWidth="1"/>
    <col min="11782" max="11782" width="10.7109375" style="23" customWidth="1"/>
    <col min="11783" max="11783" width="3.85546875" style="23" customWidth="1"/>
    <col min="11784" max="11784" width="10.7109375" style="23" customWidth="1"/>
    <col min="11785" max="11785" width="5.28515625" style="23" customWidth="1"/>
    <col min="11786" max="11786" width="15.28515625" style="23" customWidth="1"/>
    <col min="11787" max="11787" width="16.5703125" style="23" customWidth="1"/>
    <col min="11788" max="12032" width="10.7109375" style="23"/>
    <col min="12033" max="12034" width="10.7109375" style="23" customWidth="1"/>
    <col min="12035" max="12035" width="17" style="23" customWidth="1"/>
    <col min="12036" max="12036" width="10.7109375" style="23" customWidth="1"/>
    <col min="12037" max="12037" width="1.85546875" style="23" customWidth="1"/>
    <col min="12038" max="12038" width="10.7109375" style="23" customWidth="1"/>
    <col min="12039" max="12039" width="3.85546875" style="23" customWidth="1"/>
    <col min="12040" max="12040" width="10.7109375" style="23" customWidth="1"/>
    <col min="12041" max="12041" width="5.28515625" style="23" customWidth="1"/>
    <col min="12042" max="12042" width="15.28515625" style="23" customWidth="1"/>
    <col min="12043" max="12043" width="16.5703125" style="23" customWidth="1"/>
    <col min="12044" max="12288" width="10.7109375" style="23"/>
    <col min="12289" max="12290" width="10.7109375" style="23" customWidth="1"/>
    <col min="12291" max="12291" width="17" style="23" customWidth="1"/>
    <col min="12292" max="12292" width="10.7109375" style="23" customWidth="1"/>
    <col min="12293" max="12293" width="1.85546875" style="23" customWidth="1"/>
    <col min="12294" max="12294" width="10.7109375" style="23" customWidth="1"/>
    <col min="12295" max="12295" width="3.85546875" style="23" customWidth="1"/>
    <col min="12296" max="12296" width="10.7109375" style="23" customWidth="1"/>
    <col min="12297" max="12297" width="5.28515625" style="23" customWidth="1"/>
    <col min="12298" max="12298" width="15.28515625" style="23" customWidth="1"/>
    <col min="12299" max="12299" width="16.5703125" style="23" customWidth="1"/>
    <col min="12300" max="12544" width="10.7109375" style="23"/>
    <col min="12545" max="12546" width="10.7109375" style="23" customWidth="1"/>
    <col min="12547" max="12547" width="17" style="23" customWidth="1"/>
    <col min="12548" max="12548" width="10.7109375" style="23" customWidth="1"/>
    <col min="12549" max="12549" width="1.85546875" style="23" customWidth="1"/>
    <col min="12550" max="12550" width="10.7109375" style="23" customWidth="1"/>
    <col min="12551" max="12551" width="3.85546875" style="23" customWidth="1"/>
    <col min="12552" max="12552" width="10.7109375" style="23" customWidth="1"/>
    <col min="12553" max="12553" width="5.28515625" style="23" customWidth="1"/>
    <col min="12554" max="12554" width="15.28515625" style="23" customWidth="1"/>
    <col min="12555" max="12555" width="16.5703125" style="23" customWidth="1"/>
    <col min="12556" max="12800" width="10.7109375" style="23"/>
    <col min="12801" max="12802" width="10.7109375" style="23" customWidth="1"/>
    <col min="12803" max="12803" width="17" style="23" customWidth="1"/>
    <col min="12804" max="12804" width="10.7109375" style="23" customWidth="1"/>
    <col min="12805" max="12805" width="1.85546875" style="23" customWidth="1"/>
    <col min="12806" max="12806" width="10.7109375" style="23" customWidth="1"/>
    <col min="12807" max="12807" width="3.85546875" style="23" customWidth="1"/>
    <col min="12808" max="12808" width="10.7109375" style="23" customWidth="1"/>
    <col min="12809" max="12809" width="5.28515625" style="23" customWidth="1"/>
    <col min="12810" max="12810" width="15.28515625" style="23" customWidth="1"/>
    <col min="12811" max="12811" width="16.5703125" style="23" customWidth="1"/>
    <col min="12812" max="13056" width="10.7109375" style="23"/>
    <col min="13057" max="13058" width="10.7109375" style="23" customWidth="1"/>
    <col min="13059" max="13059" width="17" style="23" customWidth="1"/>
    <col min="13060" max="13060" width="10.7109375" style="23" customWidth="1"/>
    <col min="13061" max="13061" width="1.85546875" style="23" customWidth="1"/>
    <col min="13062" max="13062" width="10.7109375" style="23" customWidth="1"/>
    <col min="13063" max="13063" width="3.85546875" style="23" customWidth="1"/>
    <col min="13064" max="13064" width="10.7109375" style="23" customWidth="1"/>
    <col min="13065" max="13065" width="5.28515625" style="23" customWidth="1"/>
    <col min="13066" max="13066" width="15.28515625" style="23" customWidth="1"/>
    <col min="13067" max="13067" width="16.5703125" style="23" customWidth="1"/>
    <col min="13068" max="13312" width="10.7109375" style="23"/>
    <col min="13313" max="13314" width="10.7109375" style="23" customWidth="1"/>
    <col min="13315" max="13315" width="17" style="23" customWidth="1"/>
    <col min="13316" max="13316" width="10.7109375" style="23" customWidth="1"/>
    <col min="13317" max="13317" width="1.85546875" style="23" customWidth="1"/>
    <col min="13318" max="13318" width="10.7109375" style="23" customWidth="1"/>
    <col min="13319" max="13319" width="3.85546875" style="23" customWidth="1"/>
    <col min="13320" max="13320" width="10.7109375" style="23" customWidth="1"/>
    <col min="13321" max="13321" width="5.28515625" style="23" customWidth="1"/>
    <col min="13322" max="13322" width="15.28515625" style="23" customWidth="1"/>
    <col min="13323" max="13323" width="16.5703125" style="23" customWidth="1"/>
    <col min="13324" max="13568" width="10.7109375" style="23"/>
    <col min="13569" max="13570" width="10.7109375" style="23" customWidth="1"/>
    <col min="13571" max="13571" width="17" style="23" customWidth="1"/>
    <col min="13572" max="13572" width="10.7109375" style="23" customWidth="1"/>
    <col min="13573" max="13573" width="1.85546875" style="23" customWidth="1"/>
    <col min="13574" max="13574" width="10.7109375" style="23" customWidth="1"/>
    <col min="13575" max="13575" width="3.85546875" style="23" customWidth="1"/>
    <col min="13576" max="13576" width="10.7109375" style="23" customWidth="1"/>
    <col min="13577" max="13577" width="5.28515625" style="23" customWidth="1"/>
    <col min="13578" max="13578" width="15.28515625" style="23" customWidth="1"/>
    <col min="13579" max="13579" width="16.5703125" style="23" customWidth="1"/>
    <col min="13580" max="13824" width="10.7109375" style="23"/>
    <col min="13825" max="13826" width="10.7109375" style="23" customWidth="1"/>
    <col min="13827" max="13827" width="17" style="23" customWidth="1"/>
    <col min="13828" max="13828" width="10.7109375" style="23" customWidth="1"/>
    <col min="13829" max="13829" width="1.85546875" style="23" customWidth="1"/>
    <col min="13830" max="13830" width="10.7109375" style="23" customWidth="1"/>
    <col min="13831" max="13831" width="3.85546875" style="23" customWidth="1"/>
    <col min="13832" max="13832" width="10.7109375" style="23" customWidth="1"/>
    <col min="13833" max="13833" width="5.28515625" style="23" customWidth="1"/>
    <col min="13834" max="13834" width="15.28515625" style="23" customWidth="1"/>
    <col min="13835" max="13835" width="16.5703125" style="23" customWidth="1"/>
    <col min="13836" max="14080" width="10.7109375" style="23"/>
    <col min="14081" max="14082" width="10.7109375" style="23" customWidth="1"/>
    <col min="14083" max="14083" width="17" style="23" customWidth="1"/>
    <col min="14084" max="14084" width="10.7109375" style="23" customWidth="1"/>
    <col min="14085" max="14085" width="1.85546875" style="23" customWidth="1"/>
    <col min="14086" max="14086" width="10.7109375" style="23" customWidth="1"/>
    <col min="14087" max="14087" width="3.85546875" style="23" customWidth="1"/>
    <col min="14088" max="14088" width="10.7109375" style="23" customWidth="1"/>
    <col min="14089" max="14089" width="5.28515625" style="23" customWidth="1"/>
    <col min="14090" max="14090" width="15.28515625" style="23" customWidth="1"/>
    <col min="14091" max="14091" width="16.5703125" style="23" customWidth="1"/>
    <col min="14092" max="14336" width="10.7109375" style="23"/>
    <col min="14337" max="14338" width="10.7109375" style="23" customWidth="1"/>
    <col min="14339" max="14339" width="17" style="23" customWidth="1"/>
    <col min="14340" max="14340" width="10.7109375" style="23" customWidth="1"/>
    <col min="14341" max="14341" width="1.85546875" style="23" customWidth="1"/>
    <col min="14342" max="14342" width="10.7109375" style="23" customWidth="1"/>
    <col min="14343" max="14343" width="3.85546875" style="23" customWidth="1"/>
    <col min="14344" max="14344" width="10.7109375" style="23" customWidth="1"/>
    <col min="14345" max="14345" width="5.28515625" style="23" customWidth="1"/>
    <col min="14346" max="14346" width="15.28515625" style="23" customWidth="1"/>
    <col min="14347" max="14347" width="16.5703125" style="23" customWidth="1"/>
    <col min="14348" max="14592" width="10.7109375" style="23"/>
    <col min="14593" max="14594" width="10.7109375" style="23" customWidth="1"/>
    <col min="14595" max="14595" width="17" style="23" customWidth="1"/>
    <col min="14596" max="14596" width="10.7109375" style="23" customWidth="1"/>
    <col min="14597" max="14597" width="1.85546875" style="23" customWidth="1"/>
    <col min="14598" max="14598" width="10.7109375" style="23" customWidth="1"/>
    <col min="14599" max="14599" width="3.85546875" style="23" customWidth="1"/>
    <col min="14600" max="14600" width="10.7109375" style="23" customWidth="1"/>
    <col min="14601" max="14601" width="5.28515625" style="23" customWidth="1"/>
    <col min="14602" max="14602" width="15.28515625" style="23" customWidth="1"/>
    <col min="14603" max="14603" width="16.5703125" style="23" customWidth="1"/>
    <col min="14604" max="14848" width="10.7109375" style="23"/>
    <col min="14849" max="14850" width="10.7109375" style="23" customWidth="1"/>
    <col min="14851" max="14851" width="17" style="23" customWidth="1"/>
    <col min="14852" max="14852" width="10.7109375" style="23" customWidth="1"/>
    <col min="14853" max="14853" width="1.85546875" style="23" customWidth="1"/>
    <col min="14854" max="14854" width="10.7109375" style="23" customWidth="1"/>
    <col min="14855" max="14855" width="3.85546875" style="23" customWidth="1"/>
    <col min="14856" max="14856" width="10.7109375" style="23" customWidth="1"/>
    <col min="14857" max="14857" width="5.28515625" style="23" customWidth="1"/>
    <col min="14858" max="14858" width="15.28515625" style="23" customWidth="1"/>
    <col min="14859" max="14859" width="16.5703125" style="23" customWidth="1"/>
    <col min="14860" max="15104" width="10.7109375" style="23"/>
    <col min="15105" max="15106" width="10.7109375" style="23" customWidth="1"/>
    <col min="15107" max="15107" width="17" style="23" customWidth="1"/>
    <col min="15108" max="15108" width="10.7109375" style="23" customWidth="1"/>
    <col min="15109" max="15109" width="1.85546875" style="23" customWidth="1"/>
    <col min="15110" max="15110" width="10.7109375" style="23" customWidth="1"/>
    <col min="15111" max="15111" width="3.85546875" style="23" customWidth="1"/>
    <col min="15112" max="15112" width="10.7109375" style="23" customWidth="1"/>
    <col min="15113" max="15113" width="5.28515625" style="23" customWidth="1"/>
    <col min="15114" max="15114" width="15.28515625" style="23" customWidth="1"/>
    <col min="15115" max="15115" width="16.5703125" style="23" customWidth="1"/>
    <col min="15116" max="15360" width="10.7109375" style="23"/>
    <col min="15361" max="15362" width="10.7109375" style="23" customWidth="1"/>
    <col min="15363" max="15363" width="17" style="23" customWidth="1"/>
    <col min="15364" max="15364" width="10.7109375" style="23" customWidth="1"/>
    <col min="15365" max="15365" width="1.85546875" style="23" customWidth="1"/>
    <col min="15366" max="15366" width="10.7109375" style="23" customWidth="1"/>
    <col min="15367" max="15367" width="3.85546875" style="23" customWidth="1"/>
    <col min="15368" max="15368" width="10.7109375" style="23" customWidth="1"/>
    <col min="15369" max="15369" width="5.28515625" style="23" customWidth="1"/>
    <col min="15370" max="15370" width="15.28515625" style="23" customWidth="1"/>
    <col min="15371" max="15371" width="16.5703125" style="23" customWidth="1"/>
    <col min="15372" max="15616" width="10.7109375" style="23"/>
    <col min="15617" max="15618" width="10.7109375" style="23" customWidth="1"/>
    <col min="15619" max="15619" width="17" style="23" customWidth="1"/>
    <col min="15620" max="15620" width="10.7109375" style="23" customWidth="1"/>
    <col min="15621" max="15621" width="1.85546875" style="23" customWidth="1"/>
    <col min="15622" max="15622" width="10.7109375" style="23" customWidth="1"/>
    <col min="15623" max="15623" width="3.85546875" style="23" customWidth="1"/>
    <col min="15624" max="15624" width="10.7109375" style="23" customWidth="1"/>
    <col min="15625" max="15625" width="5.28515625" style="23" customWidth="1"/>
    <col min="15626" max="15626" width="15.28515625" style="23" customWidth="1"/>
    <col min="15627" max="15627" width="16.5703125" style="23" customWidth="1"/>
    <col min="15628" max="15872" width="10.7109375" style="23"/>
    <col min="15873" max="15874" width="10.7109375" style="23" customWidth="1"/>
    <col min="15875" max="15875" width="17" style="23" customWidth="1"/>
    <col min="15876" max="15876" width="10.7109375" style="23" customWidth="1"/>
    <col min="15877" max="15877" width="1.85546875" style="23" customWidth="1"/>
    <col min="15878" max="15878" width="10.7109375" style="23" customWidth="1"/>
    <col min="15879" max="15879" width="3.85546875" style="23" customWidth="1"/>
    <col min="15880" max="15880" width="10.7109375" style="23" customWidth="1"/>
    <col min="15881" max="15881" width="5.28515625" style="23" customWidth="1"/>
    <col min="15882" max="15882" width="15.28515625" style="23" customWidth="1"/>
    <col min="15883" max="15883" width="16.5703125" style="23" customWidth="1"/>
    <col min="15884" max="16128" width="10.7109375" style="23"/>
    <col min="16129" max="16130" width="10.7109375" style="23" customWidth="1"/>
    <col min="16131" max="16131" width="17" style="23" customWidth="1"/>
    <col min="16132" max="16132" width="10.7109375" style="23" customWidth="1"/>
    <col min="16133" max="16133" width="1.85546875" style="23" customWidth="1"/>
    <col min="16134" max="16134" width="10.7109375" style="23" customWidth="1"/>
    <col min="16135" max="16135" width="3.85546875" style="23" customWidth="1"/>
    <col min="16136" max="16136" width="10.7109375" style="23" customWidth="1"/>
    <col min="16137" max="16137" width="5.28515625" style="23" customWidth="1"/>
    <col min="16138" max="16138" width="15.28515625" style="23" customWidth="1"/>
    <col min="16139" max="16139" width="16.5703125" style="23" customWidth="1"/>
    <col min="16140" max="16384" width="10.7109375" style="23"/>
  </cols>
  <sheetData>
    <row r="1" spans="1:12" ht="12.75" customHeight="1">
      <c r="A1" s="99" t="s">
        <v>53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</row>
    <row r="2" spans="1:12" ht="12.75" customHeight="1">
      <c r="A2" s="100" t="s">
        <v>54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</row>
    <row r="3" spans="1:12">
      <c r="A3" s="98"/>
      <c r="B3" s="98"/>
      <c r="C3" s="98"/>
      <c r="D3" s="98"/>
      <c r="E3" s="98"/>
      <c r="F3" s="98"/>
      <c r="G3" s="98"/>
      <c r="H3" s="98"/>
      <c r="I3" s="98"/>
      <c r="J3" s="98" t="s">
        <v>55</v>
      </c>
      <c r="K3" s="98"/>
    </row>
    <row r="4" spans="1:12">
      <c r="A4" s="98"/>
      <c r="B4" s="98"/>
      <c r="C4" s="98"/>
      <c r="D4" s="98" t="s">
        <v>56</v>
      </c>
      <c r="E4" s="98"/>
      <c r="F4" s="98" t="s">
        <v>57</v>
      </c>
      <c r="G4" s="98"/>
      <c r="H4" s="98" t="s">
        <v>58</v>
      </c>
      <c r="I4" s="98"/>
      <c r="J4" s="98" t="s">
        <v>59</v>
      </c>
      <c r="K4" s="98"/>
    </row>
    <row r="5" spans="1:12">
      <c r="A5" s="98"/>
      <c r="B5" s="98"/>
      <c r="C5" s="98"/>
      <c r="D5" s="98"/>
      <c r="E5" s="98"/>
      <c r="F5" s="98"/>
      <c r="G5" s="98"/>
      <c r="H5" s="98"/>
      <c r="I5" s="98"/>
      <c r="J5" s="98"/>
      <c r="K5" s="98"/>
    </row>
    <row r="6" spans="1:12">
      <c r="A6" s="24">
        <v>1</v>
      </c>
      <c r="B6" s="101" t="s">
        <v>60</v>
      </c>
      <c r="C6" s="101"/>
      <c r="D6" s="101">
        <f>D7</f>
        <v>967.66</v>
      </c>
      <c r="E6" s="101"/>
      <c r="F6" s="101">
        <f>F7</f>
        <v>1060.74</v>
      </c>
      <c r="G6" s="101"/>
      <c r="H6" s="101">
        <f>H7+H8</f>
        <v>1576.65</v>
      </c>
      <c r="I6" s="101"/>
      <c r="J6" s="101">
        <f>D6+F6+H6</f>
        <v>3605.05</v>
      </c>
      <c r="K6" s="101"/>
    </row>
    <row r="7" spans="1:12">
      <c r="A7" s="25"/>
      <c r="B7" s="98" t="s">
        <v>61</v>
      </c>
      <c r="C7" s="98"/>
      <c r="D7" s="98">
        <v>967.66</v>
      </c>
      <c r="E7" s="98"/>
      <c r="F7" s="98">
        <v>1060.74</v>
      </c>
      <c r="G7" s="98"/>
      <c r="H7" s="98">
        <v>1533.99</v>
      </c>
      <c r="I7" s="98"/>
      <c r="J7" s="98">
        <f>D7+F7+H7</f>
        <v>3562.3900000000003</v>
      </c>
      <c r="K7" s="98"/>
    </row>
    <row r="8" spans="1:12">
      <c r="A8" s="25"/>
      <c r="B8" s="98" t="s">
        <v>62</v>
      </c>
      <c r="C8" s="98"/>
      <c r="D8" s="98"/>
      <c r="E8" s="98"/>
      <c r="F8" s="98"/>
      <c r="G8" s="98"/>
      <c r="H8" s="98">
        <v>42.66</v>
      </c>
      <c r="I8" s="98"/>
      <c r="J8" s="98">
        <f>D8+F8+H8</f>
        <v>42.66</v>
      </c>
      <c r="K8" s="98"/>
    </row>
    <row r="9" spans="1:12">
      <c r="A9" s="104">
        <v>2</v>
      </c>
      <c r="B9" s="101" t="s">
        <v>63</v>
      </c>
      <c r="C9" s="101"/>
      <c r="D9" s="101">
        <f>D11+D13+D14+D15+D16+D18</f>
        <v>1191.32</v>
      </c>
      <c r="E9" s="101"/>
      <c r="F9" s="101">
        <f>F11+F13+F14+F15+F16</f>
        <v>1335.85</v>
      </c>
      <c r="G9" s="101"/>
      <c r="H9" s="101">
        <f>H11+H13+H14+H15+H16+H17+H18</f>
        <v>2018.4</v>
      </c>
      <c r="I9" s="101"/>
      <c r="J9" s="101">
        <f>H9+F9+D9</f>
        <v>4545.57</v>
      </c>
      <c r="K9" s="101"/>
    </row>
    <row r="10" spans="1:12">
      <c r="A10" s="104"/>
      <c r="B10" s="101"/>
      <c r="C10" s="101"/>
      <c r="D10" s="101"/>
      <c r="E10" s="101"/>
      <c r="F10" s="101"/>
      <c r="G10" s="101"/>
      <c r="H10" s="101"/>
      <c r="I10" s="101"/>
      <c r="J10" s="101"/>
      <c r="K10" s="101"/>
    </row>
    <row r="11" spans="1:12">
      <c r="A11" s="102"/>
      <c r="B11" s="98" t="s">
        <v>64</v>
      </c>
      <c r="C11" s="103"/>
      <c r="D11" s="98">
        <v>438.58</v>
      </c>
      <c r="E11" s="98"/>
      <c r="F11" s="98">
        <v>621.11</v>
      </c>
      <c r="G11" s="98"/>
      <c r="H11" s="98">
        <v>640.54999999999995</v>
      </c>
      <c r="I11" s="98"/>
      <c r="J11" s="98">
        <f>H11+F11+D11</f>
        <v>1700.2399999999998</v>
      </c>
      <c r="K11" s="98"/>
    </row>
    <row r="12" spans="1:12">
      <c r="A12" s="102"/>
      <c r="B12" s="98" t="s">
        <v>65</v>
      </c>
      <c r="C12" s="103"/>
      <c r="D12" s="98"/>
      <c r="E12" s="98"/>
      <c r="F12" s="98"/>
      <c r="G12" s="98"/>
      <c r="H12" s="98"/>
      <c r="I12" s="98"/>
      <c r="J12" s="98"/>
      <c r="K12" s="98"/>
    </row>
    <row r="13" spans="1:12">
      <c r="A13" s="25"/>
      <c r="B13" s="105" t="s">
        <v>66</v>
      </c>
      <c r="C13" s="105"/>
      <c r="D13" s="101">
        <v>171.96</v>
      </c>
      <c r="E13" s="101"/>
      <c r="F13" s="101">
        <v>405.96</v>
      </c>
      <c r="G13" s="101"/>
      <c r="H13" s="101">
        <v>373.21</v>
      </c>
      <c r="I13" s="101"/>
      <c r="J13" s="101">
        <f t="shared" ref="J13:J18" si="0">H13+F13+D13</f>
        <v>951.13</v>
      </c>
      <c r="K13" s="101"/>
    </row>
    <row r="14" spans="1:12">
      <c r="A14" s="25"/>
      <c r="B14" s="98" t="s">
        <v>67</v>
      </c>
      <c r="C14" s="98"/>
      <c r="D14" s="98">
        <v>73.77</v>
      </c>
      <c r="E14" s="98"/>
      <c r="F14" s="98">
        <v>105.85</v>
      </c>
      <c r="G14" s="98"/>
      <c r="H14" s="98">
        <v>98.39</v>
      </c>
      <c r="I14" s="98"/>
      <c r="J14" s="106">
        <f t="shared" si="0"/>
        <v>278.01</v>
      </c>
      <c r="K14" s="106"/>
    </row>
    <row r="15" spans="1:12">
      <c r="A15" s="25"/>
      <c r="B15" s="98" t="s">
        <v>68</v>
      </c>
      <c r="C15" s="98"/>
      <c r="D15" s="98">
        <v>66.459999999999994</v>
      </c>
      <c r="E15" s="98"/>
      <c r="F15" s="98">
        <v>62.97</v>
      </c>
      <c r="G15" s="98"/>
      <c r="H15" s="98">
        <v>69.349999999999994</v>
      </c>
      <c r="I15" s="98"/>
      <c r="J15" s="106">
        <f t="shared" si="0"/>
        <v>198.77999999999997</v>
      </c>
      <c r="K15" s="106"/>
    </row>
    <row r="16" spans="1:12">
      <c r="A16" s="25"/>
      <c r="B16" s="98" t="s">
        <v>69</v>
      </c>
      <c r="C16" s="98"/>
      <c r="D16" s="98">
        <v>51.43</v>
      </c>
      <c r="E16" s="98"/>
      <c r="F16" s="98">
        <v>139.96</v>
      </c>
      <c r="G16" s="98"/>
      <c r="H16" s="98">
        <v>133.21</v>
      </c>
      <c r="I16" s="98"/>
      <c r="J16" s="106">
        <f t="shared" si="0"/>
        <v>324.60000000000002</v>
      </c>
      <c r="K16" s="106"/>
    </row>
    <row r="17" spans="1:12" ht="27" customHeight="1">
      <c r="A17" s="25"/>
      <c r="B17" s="106" t="s">
        <v>70</v>
      </c>
      <c r="C17" s="98"/>
      <c r="D17" s="98"/>
      <c r="E17" s="98"/>
      <c r="F17" s="98"/>
      <c r="G17" s="98"/>
      <c r="H17" s="98">
        <v>45.97</v>
      </c>
      <c r="I17" s="98"/>
      <c r="J17" s="106">
        <f t="shared" si="0"/>
        <v>45.97</v>
      </c>
      <c r="K17" s="106"/>
    </row>
    <row r="18" spans="1:12" ht="27" customHeight="1">
      <c r="A18" s="25"/>
      <c r="B18" s="98" t="s">
        <v>71</v>
      </c>
      <c r="C18" s="98"/>
      <c r="D18" s="98">
        <v>389.12</v>
      </c>
      <c r="E18" s="98"/>
      <c r="F18" s="98"/>
      <c r="G18" s="98"/>
      <c r="H18" s="98">
        <v>657.72</v>
      </c>
      <c r="I18" s="98"/>
      <c r="J18" s="106">
        <f t="shared" si="0"/>
        <v>1046.8400000000001</v>
      </c>
      <c r="K18" s="106"/>
    </row>
    <row r="19" spans="1:12" hidden="1">
      <c r="A19" s="102"/>
      <c r="B19" s="98" t="s">
        <v>72</v>
      </c>
      <c r="C19" s="98"/>
      <c r="D19" s="98"/>
      <c r="E19" s="98"/>
      <c r="F19" s="98"/>
      <c r="G19" s="98"/>
      <c r="H19" s="98"/>
      <c r="I19" s="98"/>
      <c r="J19" s="98">
        <f>D19+F19+H19</f>
        <v>0</v>
      </c>
      <c r="K19" s="98"/>
    </row>
    <row r="20" spans="1:12" ht="19.5" hidden="1" customHeight="1">
      <c r="A20" s="102"/>
      <c r="B20" s="98" t="s">
        <v>73</v>
      </c>
      <c r="C20" s="98"/>
      <c r="D20" s="98"/>
      <c r="E20" s="98"/>
      <c r="F20" s="98"/>
      <c r="G20" s="98"/>
      <c r="H20" s="98"/>
      <c r="I20" s="98"/>
      <c r="J20" s="98"/>
      <c r="K20" s="98"/>
    </row>
    <row r="21" spans="1:12" ht="12.75" customHeight="1">
      <c r="A21" s="104">
        <v>3</v>
      </c>
      <c r="B21" s="107" t="s">
        <v>74</v>
      </c>
      <c r="C21" s="108"/>
      <c r="D21" s="101">
        <f>D9-D25</f>
        <v>76.559999999999945</v>
      </c>
      <c r="E21" s="101"/>
      <c r="F21" s="101">
        <f>F9-F25</f>
        <v>206.38999999999987</v>
      </c>
      <c r="G21" s="101"/>
      <c r="H21" s="101">
        <f>H9-H25</f>
        <v>418.57000000000016</v>
      </c>
      <c r="I21" s="101"/>
      <c r="J21" s="101">
        <f>H21+F21+D21</f>
        <v>701.52</v>
      </c>
      <c r="K21" s="101"/>
    </row>
    <row r="22" spans="1:12" ht="12.75" customHeight="1">
      <c r="A22" s="104"/>
      <c r="B22" s="109"/>
      <c r="C22" s="110"/>
      <c r="D22" s="101"/>
      <c r="E22" s="101"/>
      <c r="F22" s="101"/>
      <c r="G22" s="101"/>
      <c r="H22" s="101"/>
      <c r="I22" s="101"/>
      <c r="J22" s="101"/>
      <c r="K22" s="101"/>
    </row>
    <row r="23" spans="1:12" ht="12.75" customHeight="1">
      <c r="A23" s="104"/>
      <c r="B23" s="111"/>
      <c r="C23" s="112"/>
      <c r="D23" s="101"/>
      <c r="E23" s="101"/>
      <c r="F23" s="101"/>
      <c r="G23" s="101"/>
      <c r="H23" s="101"/>
      <c r="I23" s="101"/>
      <c r="J23" s="101"/>
      <c r="K23" s="101"/>
    </row>
    <row r="24" spans="1:12">
      <c r="A24" s="25"/>
      <c r="B24" s="113" t="s">
        <v>75</v>
      </c>
      <c r="C24" s="113"/>
      <c r="D24" s="98"/>
      <c r="E24" s="98"/>
      <c r="F24" s="98"/>
      <c r="G24" s="98"/>
      <c r="H24" s="98"/>
      <c r="I24" s="98"/>
      <c r="J24" s="98"/>
      <c r="K24" s="98"/>
    </row>
    <row r="25" spans="1:12">
      <c r="A25" s="25"/>
      <c r="B25" s="98" t="s">
        <v>76</v>
      </c>
      <c r="C25" s="98"/>
      <c r="D25" s="98">
        <v>1114.76</v>
      </c>
      <c r="E25" s="98"/>
      <c r="F25" s="98">
        <v>1129.46</v>
      </c>
      <c r="G25" s="98"/>
      <c r="H25" s="98">
        <v>1599.83</v>
      </c>
      <c r="I25" s="98"/>
      <c r="J25" s="98">
        <f>H25+F25+D25</f>
        <v>3844.05</v>
      </c>
      <c r="K25" s="98"/>
    </row>
    <row r="26" spans="1:12">
      <c r="A26" s="25"/>
      <c r="B26" s="98" t="s">
        <v>77</v>
      </c>
      <c r="C26" s="98"/>
      <c r="D26" s="98">
        <f>D25-D6</f>
        <v>147.10000000000002</v>
      </c>
      <c r="E26" s="98"/>
      <c r="F26" s="98">
        <f>F25-F7</f>
        <v>68.720000000000027</v>
      </c>
      <c r="G26" s="98"/>
      <c r="H26" s="98">
        <f>H25-H7</f>
        <v>65.839999999999918</v>
      </c>
      <c r="I26" s="98"/>
      <c r="J26" s="98">
        <f>H26+F26+D26</f>
        <v>281.65999999999997</v>
      </c>
      <c r="K26" s="98"/>
    </row>
    <row r="27" spans="1:12">
      <c r="A27" s="26"/>
      <c r="B27" s="98" t="s">
        <v>78</v>
      </c>
      <c r="C27" s="98"/>
      <c r="D27" s="98"/>
      <c r="E27" s="98"/>
      <c r="F27" s="98"/>
      <c r="G27" s="98"/>
      <c r="H27" s="98"/>
      <c r="I27" s="98"/>
      <c r="J27" s="98"/>
      <c r="K27" s="98"/>
    </row>
    <row r="28" spans="1:12" ht="0.75" customHeight="1">
      <c r="A28" s="27">
        <v>4</v>
      </c>
      <c r="B28" s="98" t="s">
        <v>79</v>
      </c>
      <c r="C28" s="98"/>
      <c r="D28" s="98"/>
      <c r="E28" s="98"/>
      <c r="F28" s="98"/>
      <c r="G28" s="98"/>
      <c r="H28" s="98">
        <v>13.72</v>
      </c>
      <c r="I28" s="98"/>
      <c r="J28" s="98"/>
      <c r="K28" s="98"/>
    </row>
    <row r="29" spans="1:12" ht="6" customHeight="1"/>
    <row r="30" spans="1:12" ht="15.75" thickBot="1">
      <c r="A30" s="122" t="s">
        <v>80</v>
      </c>
      <c r="B30" s="122"/>
      <c r="C30" s="122"/>
      <c r="D30" s="28">
        <v>2006</v>
      </c>
    </row>
    <row r="31" spans="1:12" ht="15.75" thickBot="1">
      <c r="A31" s="29" t="s">
        <v>3</v>
      </c>
      <c r="B31" s="114" t="s">
        <v>81</v>
      </c>
      <c r="C31" s="115"/>
      <c r="D31" s="30" t="s">
        <v>82</v>
      </c>
      <c r="F31" s="116" t="s">
        <v>83</v>
      </c>
      <c r="G31" s="116"/>
      <c r="H31" s="116"/>
      <c r="I31" s="116"/>
      <c r="J31" s="116"/>
      <c r="K31" s="116"/>
    </row>
    <row r="32" spans="1:12" ht="26.25" customHeight="1">
      <c r="A32" s="31">
        <v>1</v>
      </c>
      <c r="B32" s="117" t="s">
        <v>84</v>
      </c>
      <c r="C32" s="118"/>
      <c r="D32" s="32">
        <v>7.41</v>
      </c>
      <c r="F32" s="119"/>
      <c r="G32" s="119"/>
      <c r="H32" s="119"/>
      <c r="I32" s="119"/>
      <c r="J32" s="33" t="s">
        <v>85</v>
      </c>
      <c r="K32" s="33" t="s">
        <v>86</v>
      </c>
      <c r="L32" s="34" t="s">
        <v>87</v>
      </c>
    </row>
    <row r="33" spans="1:12" ht="17.25" customHeight="1">
      <c r="A33" s="35">
        <v>2</v>
      </c>
      <c r="B33" s="120" t="s">
        <v>88</v>
      </c>
      <c r="C33" s="121"/>
      <c r="D33" s="36">
        <v>42.8</v>
      </c>
      <c r="F33" s="119" t="s">
        <v>89</v>
      </c>
      <c r="G33" s="119"/>
      <c r="H33" s="119"/>
      <c r="I33" s="119"/>
      <c r="J33" s="37">
        <v>29070.59</v>
      </c>
      <c r="K33" s="37">
        <v>30391.69</v>
      </c>
      <c r="L33" s="34">
        <f>K33-J33</f>
        <v>1321.0999999999985</v>
      </c>
    </row>
    <row r="34" spans="1:12">
      <c r="A34" s="35">
        <v>3</v>
      </c>
      <c r="B34" s="120" t="s">
        <v>90</v>
      </c>
      <c r="C34" s="121"/>
      <c r="D34" s="36">
        <v>5.76</v>
      </c>
      <c r="F34" s="119" t="s">
        <v>91</v>
      </c>
      <c r="G34" s="119"/>
      <c r="H34" s="119"/>
      <c r="I34" s="119"/>
      <c r="J34" s="38">
        <f>J36+J37+J38+J39+J40+J41</f>
        <v>2256959.9799999995</v>
      </c>
      <c r="K34" s="37">
        <f>K35+K37+K38+K39+K40+K41</f>
        <v>2623004.54</v>
      </c>
      <c r="L34" s="34">
        <f>K34-J34</f>
        <v>366044.56000000052</v>
      </c>
    </row>
    <row r="35" spans="1:12" ht="12.75" customHeight="1">
      <c r="A35" s="35">
        <v>4</v>
      </c>
      <c r="B35" s="120" t="s">
        <v>92</v>
      </c>
      <c r="C35" s="121"/>
      <c r="D35" s="36">
        <v>73.44</v>
      </c>
      <c r="F35" s="125" t="s">
        <v>93</v>
      </c>
      <c r="G35" s="125"/>
      <c r="H35" s="125"/>
      <c r="I35" s="125"/>
      <c r="J35" s="39" t="s">
        <v>94</v>
      </c>
      <c r="K35" s="40">
        <v>-30391.69</v>
      </c>
      <c r="L35" s="34"/>
    </row>
    <row r="36" spans="1:12" ht="12.75" customHeight="1">
      <c r="A36" s="35">
        <v>5</v>
      </c>
      <c r="B36" s="120" t="s">
        <v>95</v>
      </c>
      <c r="C36" s="121"/>
      <c r="D36" s="36">
        <v>6.17</v>
      </c>
      <c r="F36" s="125"/>
      <c r="G36" s="125"/>
      <c r="H36" s="125"/>
      <c r="I36" s="125"/>
      <c r="J36" s="40"/>
      <c r="K36" s="39" t="s">
        <v>94</v>
      </c>
      <c r="L36" s="34"/>
    </row>
    <row r="37" spans="1:12" ht="12.75" customHeight="1">
      <c r="A37" s="41">
        <v>6</v>
      </c>
      <c r="B37" s="123" t="s">
        <v>96</v>
      </c>
      <c r="C37" s="124"/>
      <c r="D37" s="42">
        <v>13.02</v>
      </c>
      <c r="F37" s="125" t="s">
        <v>97</v>
      </c>
      <c r="G37" s="125"/>
      <c r="H37" s="125"/>
      <c r="I37" s="125"/>
      <c r="J37" s="40">
        <v>114505</v>
      </c>
      <c r="K37" s="40">
        <v>701520</v>
      </c>
      <c r="L37" s="34"/>
    </row>
    <row r="38" spans="1:12" ht="13.5" customHeight="1" thickBot="1">
      <c r="A38" s="41">
        <v>7</v>
      </c>
      <c r="B38" s="123" t="s">
        <v>98</v>
      </c>
      <c r="C38" s="124"/>
      <c r="D38" s="42">
        <v>23.36</v>
      </c>
      <c r="F38" s="125" t="s">
        <v>99</v>
      </c>
      <c r="G38" s="125"/>
      <c r="H38" s="125"/>
      <c r="I38" s="125"/>
      <c r="J38" s="40">
        <v>2008103.84</v>
      </c>
      <c r="K38" s="40">
        <v>1773753.42</v>
      </c>
      <c r="L38" s="34"/>
    </row>
    <row r="39" spans="1:12" ht="23.25" customHeight="1" thickBot="1">
      <c r="A39" s="43"/>
      <c r="B39" s="126" t="s">
        <v>100</v>
      </c>
      <c r="C39" s="127"/>
      <c r="D39" s="44">
        <f>SUM(D32:D38)</f>
        <v>171.95999999999998</v>
      </c>
      <c r="F39" s="125" t="s">
        <v>101</v>
      </c>
      <c r="G39" s="125"/>
      <c r="H39" s="125"/>
      <c r="I39" s="125"/>
      <c r="J39" s="40">
        <v>52214.86</v>
      </c>
      <c r="K39" s="40">
        <v>52214.86</v>
      </c>
      <c r="L39" s="34"/>
    </row>
    <row r="40" spans="1:12" ht="16.5" customHeight="1" thickBot="1">
      <c r="A40" s="128" t="s">
        <v>80</v>
      </c>
      <c r="B40" s="128"/>
      <c r="C40" s="128"/>
      <c r="D40" s="28">
        <v>2007</v>
      </c>
      <c r="F40" s="125" t="s">
        <v>102</v>
      </c>
      <c r="G40" s="125"/>
      <c r="H40" s="125"/>
      <c r="I40" s="125"/>
      <c r="J40" s="40">
        <v>35300</v>
      </c>
      <c r="K40" s="40">
        <v>73136.45</v>
      </c>
      <c r="L40" s="34"/>
    </row>
    <row r="41" spans="1:12" ht="17.25" customHeight="1" thickBot="1">
      <c r="A41" s="29" t="s">
        <v>3</v>
      </c>
      <c r="B41" s="114" t="s">
        <v>81</v>
      </c>
      <c r="C41" s="115"/>
      <c r="D41" s="30" t="s">
        <v>82</v>
      </c>
      <c r="F41" s="125" t="s">
        <v>103</v>
      </c>
      <c r="G41" s="125"/>
      <c r="H41" s="125"/>
      <c r="I41" s="125"/>
      <c r="J41" s="40">
        <v>46836.28</v>
      </c>
      <c r="K41" s="40">
        <v>52771.5</v>
      </c>
      <c r="L41" s="34"/>
    </row>
    <row r="42" spans="1:12" ht="20.25" customHeight="1">
      <c r="A42" s="31">
        <v>1</v>
      </c>
      <c r="B42" s="117" t="s">
        <v>104</v>
      </c>
      <c r="C42" s="118"/>
      <c r="D42" s="32">
        <v>5.05</v>
      </c>
      <c r="F42" s="119" t="s">
        <v>105</v>
      </c>
      <c r="G42" s="119"/>
      <c r="H42" s="119"/>
      <c r="I42" s="119"/>
      <c r="J42" s="37">
        <v>106558.77</v>
      </c>
      <c r="K42" s="37">
        <v>112340.2</v>
      </c>
      <c r="L42" s="34">
        <f>K42-J42</f>
        <v>5781.429999999993</v>
      </c>
    </row>
    <row r="43" spans="1:12" ht="14.25" customHeight="1">
      <c r="A43" s="35">
        <v>2</v>
      </c>
      <c r="B43" s="120" t="s">
        <v>106</v>
      </c>
      <c r="C43" s="121"/>
      <c r="D43" s="36">
        <v>263.33</v>
      </c>
      <c r="F43" s="119" t="s">
        <v>107</v>
      </c>
      <c r="G43" s="119"/>
      <c r="H43" s="119"/>
      <c r="I43" s="119"/>
      <c r="J43" s="37">
        <v>30612.95</v>
      </c>
      <c r="K43" s="37">
        <v>33075.910000000003</v>
      </c>
      <c r="L43" s="34">
        <f>K43-J43</f>
        <v>2462.9600000000028</v>
      </c>
    </row>
    <row r="44" spans="1:12" ht="15" customHeight="1">
      <c r="A44" s="35">
        <v>3</v>
      </c>
      <c r="B44" s="120" t="s">
        <v>108</v>
      </c>
      <c r="C44" s="121"/>
      <c r="D44" s="36">
        <v>122.14</v>
      </c>
      <c r="F44" s="119" t="s">
        <v>109</v>
      </c>
      <c r="G44" s="119"/>
      <c r="H44" s="119"/>
      <c r="I44" s="119"/>
      <c r="J44" s="45">
        <v>500</v>
      </c>
      <c r="K44" s="45">
        <v>500</v>
      </c>
      <c r="L44" s="34"/>
    </row>
    <row r="45" spans="1:12" ht="25.5" customHeight="1">
      <c r="A45" s="35">
        <v>4</v>
      </c>
      <c r="B45" s="123" t="s">
        <v>110</v>
      </c>
      <c r="C45" s="124"/>
      <c r="D45" s="36">
        <v>12.58</v>
      </c>
      <c r="F45" s="87" t="s">
        <v>111</v>
      </c>
      <c r="G45" s="87"/>
      <c r="H45" s="87"/>
      <c r="I45" s="87"/>
      <c r="J45" s="46"/>
      <c r="K45" s="46"/>
      <c r="L45" s="26"/>
    </row>
    <row r="46" spans="1:12" ht="14.25" customHeight="1" thickBot="1">
      <c r="A46" s="35">
        <v>5</v>
      </c>
      <c r="B46" s="120" t="s">
        <v>112</v>
      </c>
      <c r="C46" s="121"/>
      <c r="D46" s="36">
        <v>2.48</v>
      </c>
      <c r="F46" s="87"/>
      <c r="G46" s="87"/>
      <c r="H46" s="87"/>
      <c r="I46" s="87"/>
      <c r="J46" s="47">
        <f>J33+J34+J42+J43+J44</f>
        <v>2423702.2899999996</v>
      </c>
      <c r="K46" s="47">
        <f>K33+K34+K42+K43+K44</f>
        <v>2799312.3400000003</v>
      </c>
      <c r="L46" s="34">
        <f>K46-J46</f>
        <v>375610.05000000075</v>
      </c>
    </row>
    <row r="47" spans="1:12" ht="16.5" customHeight="1" thickBot="1">
      <c r="A47" s="43"/>
      <c r="B47" s="126" t="s">
        <v>100</v>
      </c>
      <c r="C47" s="127"/>
      <c r="D47" s="44">
        <f>SUM(D42:D46)</f>
        <v>405.58</v>
      </c>
    </row>
    <row r="48" spans="1:12" ht="17.25" customHeight="1" thickBot="1">
      <c r="A48" s="128" t="s">
        <v>80</v>
      </c>
      <c r="B48" s="128"/>
      <c r="C48" s="128"/>
      <c r="D48" s="28">
        <v>2008</v>
      </c>
    </row>
    <row r="49" spans="1:8" ht="18.75" customHeight="1" thickBot="1">
      <c r="A49" s="29" t="s">
        <v>3</v>
      </c>
      <c r="B49" s="114" t="s">
        <v>81</v>
      </c>
      <c r="C49" s="115"/>
      <c r="D49" s="30" t="s">
        <v>82</v>
      </c>
    </row>
    <row r="50" spans="1:8" ht="19.5" customHeight="1">
      <c r="A50" s="31">
        <v>1</v>
      </c>
      <c r="B50" s="117" t="s">
        <v>104</v>
      </c>
      <c r="C50" s="118"/>
      <c r="D50" s="32">
        <v>11.46</v>
      </c>
    </row>
    <row r="51" spans="1:8" ht="29.25" customHeight="1">
      <c r="A51" s="35">
        <v>2</v>
      </c>
      <c r="B51" s="120" t="s">
        <v>113</v>
      </c>
      <c r="C51" s="121"/>
      <c r="D51" s="36">
        <v>17.98</v>
      </c>
    </row>
    <row r="52" spans="1:8" ht="18" customHeight="1">
      <c r="A52" s="35">
        <v>3</v>
      </c>
      <c r="B52" s="131" t="s">
        <v>114</v>
      </c>
      <c r="C52" s="103"/>
      <c r="D52" s="36">
        <v>1.35</v>
      </c>
    </row>
    <row r="53" spans="1:8" ht="16.5" customHeight="1">
      <c r="A53" s="35">
        <v>4</v>
      </c>
      <c r="B53" s="129" t="s">
        <v>115</v>
      </c>
      <c r="C53" s="130"/>
      <c r="D53" s="36">
        <v>12.52</v>
      </c>
    </row>
    <row r="54" spans="1:8" ht="16.5" customHeight="1">
      <c r="A54" s="35">
        <v>5</v>
      </c>
      <c r="B54" s="129" t="s">
        <v>116</v>
      </c>
      <c r="C54" s="130"/>
      <c r="D54" s="36">
        <v>253.52</v>
      </c>
    </row>
    <row r="55" spans="1:8" ht="16.5" customHeight="1">
      <c r="A55" s="35">
        <v>6</v>
      </c>
      <c r="B55" s="129" t="s">
        <v>117</v>
      </c>
      <c r="C55" s="130"/>
      <c r="D55" s="36">
        <v>71.05</v>
      </c>
    </row>
    <row r="56" spans="1:8" ht="15" customHeight="1">
      <c r="A56" s="35">
        <v>7</v>
      </c>
      <c r="B56" s="131" t="s">
        <v>118</v>
      </c>
      <c r="C56" s="103"/>
      <c r="D56" s="36">
        <v>3.96</v>
      </c>
    </row>
    <row r="57" spans="1:8" ht="18" customHeight="1" thickBot="1">
      <c r="A57" s="35">
        <v>8</v>
      </c>
      <c r="B57" s="131" t="s">
        <v>119</v>
      </c>
      <c r="C57" s="103"/>
      <c r="D57" s="36">
        <v>1.37</v>
      </c>
    </row>
    <row r="58" spans="1:8" ht="18" customHeight="1" thickBot="1">
      <c r="A58" s="43"/>
      <c r="B58" s="126" t="s">
        <v>100</v>
      </c>
      <c r="C58" s="127"/>
      <c r="D58" s="44">
        <f>SUM(D50:D57)</f>
        <v>373.21000000000004</v>
      </c>
    </row>
    <row r="59" spans="1:8" hidden="1"/>
    <row r="60" spans="1:8" ht="6" customHeight="1">
      <c r="A60" s="141"/>
      <c r="B60" s="141"/>
      <c r="C60" s="141"/>
      <c r="D60" s="141"/>
      <c r="E60" s="141"/>
      <c r="F60" s="141"/>
      <c r="G60" s="141"/>
      <c r="H60" s="141"/>
    </row>
    <row r="61" spans="1:8">
      <c r="A61" s="48" t="s">
        <v>3</v>
      </c>
      <c r="B61" s="142" t="s">
        <v>120</v>
      </c>
      <c r="C61" s="142"/>
      <c r="D61" s="142"/>
      <c r="E61" s="142"/>
      <c r="F61" s="142"/>
      <c r="G61" s="142"/>
      <c r="H61" s="48"/>
    </row>
    <row r="62" spans="1:8">
      <c r="A62" s="48">
        <v>1</v>
      </c>
      <c r="B62" s="136" t="s">
        <v>121</v>
      </c>
      <c r="C62" s="137"/>
      <c r="D62" s="137"/>
      <c r="E62" s="137"/>
      <c r="F62" s="137"/>
      <c r="G62" s="138"/>
      <c r="H62" s="48">
        <v>5.41</v>
      </c>
    </row>
    <row r="63" spans="1:8">
      <c r="A63" s="48"/>
      <c r="B63" s="135" t="s">
        <v>100</v>
      </c>
      <c r="C63" s="135"/>
      <c r="D63" s="135"/>
      <c r="E63" s="135"/>
      <c r="F63" s="135"/>
      <c r="G63" s="135"/>
      <c r="H63" s="49">
        <v>5.41</v>
      </c>
    </row>
    <row r="64" spans="1:8" hidden="1">
      <c r="A64" s="50"/>
      <c r="B64" s="50"/>
      <c r="C64" s="50"/>
      <c r="D64" s="50"/>
      <c r="E64" s="50"/>
      <c r="F64" s="50"/>
      <c r="G64" s="50"/>
      <c r="H64" s="50"/>
    </row>
    <row r="65" spans="1:8" ht="9.75" customHeight="1">
      <c r="A65" s="139"/>
      <c r="B65" s="139"/>
      <c r="C65" s="139"/>
      <c r="D65" s="139"/>
      <c r="E65" s="139"/>
      <c r="F65" s="139"/>
      <c r="G65" s="139"/>
      <c r="H65" s="139"/>
    </row>
    <row r="66" spans="1:8" ht="14.25" customHeight="1">
      <c r="A66" s="48" t="s">
        <v>3</v>
      </c>
      <c r="B66" s="142" t="s">
        <v>122</v>
      </c>
      <c r="C66" s="142"/>
      <c r="D66" s="142"/>
      <c r="E66" s="142"/>
      <c r="F66" s="142"/>
      <c r="G66" s="142"/>
      <c r="H66" s="48"/>
    </row>
    <row r="67" spans="1:8">
      <c r="A67" s="48">
        <v>1</v>
      </c>
      <c r="B67" s="136" t="s">
        <v>123</v>
      </c>
      <c r="C67" s="137"/>
      <c r="D67" s="137"/>
      <c r="E67" s="137"/>
      <c r="F67" s="137"/>
      <c r="G67" s="138"/>
      <c r="H67" s="48">
        <v>67.73</v>
      </c>
    </row>
    <row r="68" spans="1:8">
      <c r="A68" s="48"/>
      <c r="B68" s="135" t="s">
        <v>100</v>
      </c>
      <c r="C68" s="135"/>
      <c r="D68" s="135"/>
      <c r="E68" s="135"/>
      <c r="F68" s="135"/>
      <c r="G68" s="135"/>
      <c r="H68" s="49">
        <f>SUM(H67)</f>
        <v>67.73</v>
      </c>
    </row>
    <row r="69" spans="1:8" hidden="1">
      <c r="A69" s="50"/>
      <c r="B69" s="50"/>
      <c r="C69" s="50"/>
      <c r="D69" s="50"/>
      <c r="E69" s="50"/>
      <c r="F69" s="50"/>
      <c r="G69" s="50"/>
      <c r="H69" s="50"/>
    </row>
    <row r="70" spans="1:8" ht="15" customHeight="1">
      <c r="A70" s="139" t="s">
        <v>124</v>
      </c>
      <c r="B70" s="139"/>
      <c r="C70" s="139"/>
      <c r="D70" s="139"/>
      <c r="E70" s="139"/>
      <c r="F70" s="139"/>
      <c r="G70" s="139"/>
      <c r="H70" s="139"/>
    </row>
    <row r="71" spans="1:8">
      <c r="A71" s="48" t="s">
        <v>3</v>
      </c>
      <c r="B71" s="140" t="s">
        <v>81</v>
      </c>
      <c r="C71" s="140"/>
      <c r="D71" s="140"/>
      <c r="E71" s="140"/>
      <c r="F71" s="140"/>
      <c r="G71" s="140"/>
      <c r="H71" s="48"/>
    </row>
    <row r="72" spans="1:8">
      <c r="A72" s="48">
        <v>1</v>
      </c>
      <c r="B72" s="132" t="s">
        <v>125</v>
      </c>
      <c r="C72" s="133"/>
      <c r="D72" s="133"/>
      <c r="E72" s="133"/>
      <c r="F72" s="133"/>
      <c r="G72" s="134"/>
      <c r="H72" s="48">
        <v>1.4</v>
      </c>
    </row>
    <row r="73" spans="1:8">
      <c r="A73" s="48">
        <v>2</v>
      </c>
      <c r="B73" s="132" t="s">
        <v>126</v>
      </c>
      <c r="C73" s="133"/>
      <c r="D73" s="133"/>
      <c r="E73" s="133"/>
      <c r="F73" s="133"/>
      <c r="G73" s="134"/>
      <c r="H73" s="48">
        <v>9.1</v>
      </c>
    </row>
    <row r="74" spans="1:8">
      <c r="A74" s="48">
        <v>3</v>
      </c>
      <c r="B74" s="132" t="s">
        <v>31</v>
      </c>
      <c r="C74" s="133"/>
      <c r="D74" s="133"/>
      <c r="E74" s="133"/>
      <c r="F74" s="133"/>
      <c r="G74" s="134"/>
      <c r="H74" s="48">
        <v>2.77</v>
      </c>
    </row>
    <row r="75" spans="1:8">
      <c r="A75" s="48"/>
      <c r="B75" s="135" t="s">
        <v>100</v>
      </c>
      <c r="C75" s="135"/>
      <c r="D75" s="135"/>
      <c r="E75" s="135"/>
      <c r="F75" s="135"/>
      <c r="G75" s="135"/>
      <c r="H75" s="49">
        <f>SUM(H72:H74)</f>
        <v>13.27</v>
      </c>
    </row>
  </sheetData>
  <mergeCells count="166">
    <mergeCell ref="B74:G74"/>
    <mergeCell ref="B75:G75"/>
    <mergeCell ref="B67:G67"/>
    <mergeCell ref="B68:G68"/>
    <mergeCell ref="A70:H70"/>
    <mergeCell ref="B71:G71"/>
    <mergeCell ref="B72:G72"/>
    <mergeCell ref="B73:G73"/>
    <mergeCell ref="A60:H60"/>
    <mergeCell ref="B61:G61"/>
    <mergeCell ref="B62:G62"/>
    <mergeCell ref="B63:G63"/>
    <mergeCell ref="A65:H65"/>
    <mergeCell ref="B66:G66"/>
    <mergeCell ref="B53:C53"/>
    <mergeCell ref="B54:C54"/>
    <mergeCell ref="B55:C55"/>
    <mergeCell ref="B56:C56"/>
    <mergeCell ref="B57:C57"/>
    <mergeCell ref="B58:C58"/>
    <mergeCell ref="B47:C47"/>
    <mergeCell ref="A48:C48"/>
    <mergeCell ref="B49:C49"/>
    <mergeCell ref="B50:C50"/>
    <mergeCell ref="B51:C51"/>
    <mergeCell ref="B52:C52"/>
    <mergeCell ref="B43:C43"/>
    <mergeCell ref="F43:I43"/>
    <mergeCell ref="B44:C44"/>
    <mergeCell ref="F44:I44"/>
    <mergeCell ref="B45:C45"/>
    <mergeCell ref="F45:I46"/>
    <mergeCell ref="B46:C46"/>
    <mergeCell ref="A40:C40"/>
    <mergeCell ref="F40:I40"/>
    <mergeCell ref="B41:C41"/>
    <mergeCell ref="F41:I41"/>
    <mergeCell ref="B42:C42"/>
    <mergeCell ref="F42:I42"/>
    <mergeCell ref="B37:C37"/>
    <mergeCell ref="F37:I37"/>
    <mergeCell ref="B38:C38"/>
    <mergeCell ref="F38:I38"/>
    <mergeCell ref="B39:C39"/>
    <mergeCell ref="F39:I39"/>
    <mergeCell ref="B34:C34"/>
    <mergeCell ref="F34:I34"/>
    <mergeCell ref="B35:C35"/>
    <mergeCell ref="F35:I35"/>
    <mergeCell ref="B36:C36"/>
    <mergeCell ref="F36:I36"/>
    <mergeCell ref="B31:C31"/>
    <mergeCell ref="F31:K31"/>
    <mergeCell ref="B32:C32"/>
    <mergeCell ref="F32:I32"/>
    <mergeCell ref="B33:C33"/>
    <mergeCell ref="F33:I33"/>
    <mergeCell ref="B28:C28"/>
    <mergeCell ref="D28:E28"/>
    <mergeCell ref="F28:G28"/>
    <mergeCell ref="H28:I28"/>
    <mergeCell ref="J28:K28"/>
    <mergeCell ref="A30:C30"/>
    <mergeCell ref="B26:C26"/>
    <mergeCell ref="D26:E27"/>
    <mergeCell ref="F26:G27"/>
    <mergeCell ref="H26:I27"/>
    <mergeCell ref="J26:K27"/>
    <mergeCell ref="B27:C27"/>
    <mergeCell ref="B24:C24"/>
    <mergeCell ref="D24:E24"/>
    <mergeCell ref="F24:G24"/>
    <mergeCell ref="H24:I24"/>
    <mergeCell ref="J24:K24"/>
    <mergeCell ref="B25:C25"/>
    <mergeCell ref="D25:E25"/>
    <mergeCell ref="F25:G25"/>
    <mergeCell ref="H25:I25"/>
    <mergeCell ref="J25:K25"/>
    <mergeCell ref="A21:A23"/>
    <mergeCell ref="B21:C23"/>
    <mergeCell ref="D21:E23"/>
    <mergeCell ref="F21:G23"/>
    <mergeCell ref="H21:I23"/>
    <mergeCell ref="J21:K23"/>
    <mergeCell ref="A19:A20"/>
    <mergeCell ref="B19:C19"/>
    <mergeCell ref="D19:E20"/>
    <mergeCell ref="F19:G20"/>
    <mergeCell ref="H19:I20"/>
    <mergeCell ref="J19:K20"/>
    <mergeCell ref="B20:C20"/>
    <mergeCell ref="B17:C17"/>
    <mergeCell ref="D17:E17"/>
    <mergeCell ref="F17:G17"/>
    <mergeCell ref="H17:I17"/>
    <mergeCell ref="J17:K17"/>
    <mergeCell ref="B18:C18"/>
    <mergeCell ref="D18:E18"/>
    <mergeCell ref="F18:G18"/>
    <mergeCell ref="H18:I18"/>
    <mergeCell ref="J18:K18"/>
    <mergeCell ref="B15:C15"/>
    <mergeCell ref="D15:E15"/>
    <mergeCell ref="F15:G15"/>
    <mergeCell ref="H15:I15"/>
    <mergeCell ref="J15:K15"/>
    <mergeCell ref="B16:C16"/>
    <mergeCell ref="D16:E16"/>
    <mergeCell ref="F16:G16"/>
    <mergeCell ref="H16:I16"/>
    <mergeCell ref="J16:K16"/>
    <mergeCell ref="B13:C13"/>
    <mergeCell ref="D13:E13"/>
    <mergeCell ref="F13:G13"/>
    <mergeCell ref="H13:I13"/>
    <mergeCell ref="J13:K13"/>
    <mergeCell ref="B14:C14"/>
    <mergeCell ref="D14:E14"/>
    <mergeCell ref="F14:G14"/>
    <mergeCell ref="H14:I14"/>
    <mergeCell ref="J14:K14"/>
    <mergeCell ref="J9:K10"/>
    <mergeCell ref="A11:A12"/>
    <mergeCell ref="B11:C11"/>
    <mergeCell ref="D11:E12"/>
    <mergeCell ref="F11:G12"/>
    <mergeCell ref="H11:I12"/>
    <mergeCell ref="J11:K12"/>
    <mergeCell ref="B12:C12"/>
    <mergeCell ref="B8:C8"/>
    <mergeCell ref="D8:E8"/>
    <mergeCell ref="F8:G8"/>
    <mergeCell ref="H8:I8"/>
    <mergeCell ref="J8:K8"/>
    <mergeCell ref="A9:A10"/>
    <mergeCell ref="B9:C10"/>
    <mergeCell ref="D9:E10"/>
    <mergeCell ref="F9:G10"/>
    <mergeCell ref="H9:I10"/>
    <mergeCell ref="B6:C6"/>
    <mergeCell ref="D6:E6"/>
    <mergeCell ref="F6:G6"/>
    <mergeCell ref="H6:I6"/>
    <mergeCell ref="J6:K6"/>
    <mergeCell ref="B7:C7"/>
    <mergeCell ref="D7:E7"/>
    <mergeCell ref="F7:G7"/>
    <mergeCell ref="H7:I7"/>
    <mergeCell ref="J7:K7"/>
    <mergeCell ref="H4:I4"/>
    <mergeCell ref="J4:K4"/>
    <mergeCell ref="D5:E5"/>
    <mergeCell ref="F5:G5"/>
    <mergeCell ref="H5:I5"/>
    <mergeCell ref="J5:K5"/>
    <mergeCell ref="A1:L1"/>
    <mergeCell ref="A2:L2"/>
    <mergeCell ref="A3:A5"/>
    <mergeCell ref="B3:C5"/>
    <mergeCell ref="D3:E3"/>
    <mergeCell ref="F3:G3"/>
    <mergeCell ref="H3:I3"/>
    <mergeCell ref="J3:K3"/>
    <mergeCell ref="D4:E4"/>
    <mergeCell ref="F4:G4"/>
  </mergeCells>
  <pageMargins left="0.15748031496062992" right="0.23622047244094491" top="0.31496062992125984" bottom="0.23622047244094491" header="0.31496062992125984" footer="0.31496062992125984"/>
  <pageSetup paperSize="9" scale="75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2013-07-19T01:04:36Z</dcterms:modified>
</cp:coreProperties>
</file>